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0225"/>
  <workbookPr showInkAnnotation="0" autoCompressPictures="0"/>
  <bookViews>
    <workbookView xWindow="20" yWindow="0" windowWidth="28800" windowHeight="16680" tabRatio="500" activeTab="1"/>
  </bookViews>
  <sheets>
    <sheet name="Business Plan" sheetId="1" r:id="rId1"/>
    <sheet name="Prev. economiche in dettaglio" sheetId="2" r:id="rId2"/>
  </sheets>
  <calcPr calcId="140001" concurrentCalc="0"/>
  <extLst>
    <ext xmlns:mx="http://schemas.microsoft.com/office/mac/excel/2008/main" uri="{7523E5D3-25F3-A5E0-1632-64F254C22452}">
      <mx:ArchID Flags="2"/>
    </ext>
  </extLst>
</workbook>
</file>

<file path=xl/calcChain.xml><?xml version="1.0" encoding="utf-8"?>
<calcChain xmlns="http://schemas.openxmlformats.org/spreadsheetml/2006/main">
  <c r="B26" i="2" l="1"/>
  <c r="B32" i="2"/>
  <c r="B38" i="2"/>
  <c r="B39" i="2"/>
  <c r="B40" i="2"/>
  <c r="B41" i="2"/>
  <c r="B42" i="2"/>
  <c r="C26" i="2"/>
  <c r="C32" i="2"/>
  <c r="C38" i="2"/>
  <c r="C39" i="2"/>
  <c r="C40" i="2"/>
  <c r="C41" i="2"/>
  <c r="C42" i="2"/>
  <c r="D26" i="2"/>
  <c r="D32" i="2"/>
  <c r="D38" i="2"/>
  <c r="D39" i="2"/>
  <c r="D40" i="2"/>
  <c r="D41" i="2"/>
  <c r="D42" i="2"/>
  <c r="E26" i="2"/>
  <c r="E32" i="2"/>
  <c r="E38" i="2"/>
  <c r="E39" i="2"/>
  <c r="E40" i="2"/>
  <c r="E41" i="2"/>
  <c r="E42" i="2"/>
  <c r="F26" i="2"/>
  <c r="F32" i="2"/>
  <c r="F38" i="2"/>
  <c r="F39" i="2"/>
  <c r="F40" i="2"/>
  <c r="F41" i="2"/>
  <c r="F42" i="2"/>
  <c r="G26" i="2"/>
  <c r="G32" i="2"/>
  <c r="G38" i="2"/>
  <c r="G39" i="2"/>
  <c r="G40" i="2"/>
  <c r="G41" i="2"/>
  <c r="G42" i="2"/>
  <c r="H26" i="2"/>
  <c r="H32" i="2"/>
  <c r="H38" i="2"/>
  <c r="H39" i="2"/>
  <c r="H40" i="2"/>
  <c r="H41" i="2"/>
  <c r="H42" i="2"/>
  <c r="I26" i="2"/>
  <c r="I32" i="2"/>
  <c r="I38" i="2"/>
  <c r="I39" i="2"/>
  <c r="I40" i="2"/>
  <c r="I41" i="2"/>
  <c r="I42" i="2"/>
  <c r="J26" i="2"/>
  <c r="J32" i="2"/>
  <c r="J38" i="2"/>
  <c r="J39" i="2"/>
  <c r="J40" i="2"/>
  <c r="J41" i="2"/>
  <c r="J42" i="2"/>
  <c r="K26" i="2"/>
  <c r="K32" i="2"/>
  <c r="K38" i="2"/>
  <c r="K39" i="2"/>
  <c r="K40" i="2"/>
  <c r="K41" i="2"/>
  <c r="K42" i="2"/>
  <c r="L26" i="2"/>
  <c r="L32" i="2"/>
  <c r="L38" i="2"/>
  <c r="L39" i="2"/>
  <c r="L40" i="2"/>
  <c r="L41" i="2"/>
  <c r="L42" i="2"/>
  <c r="M26" i="2"/>
  <c r="M32" i="2"/>
  <c r="M38" i="2"/>
  <c r="M39" i="2"/>
  <c r="M40" i="2"/>
  <c r="M41" i="2"/>
  <c r="M42" i="2"/>
  <c r="N42" i="2"/>
  <c r="N41" i="2"/>
  <c r="N40" i="2"/>
  <c r="N39" i="2"/>
  <c r="N38" i="2"/>
  <c r="N37" i="2"/>
  <c r="N36" i="2"/>
  <c r="N35" i="2"/>
  <c r="B33" i="2"/>
  <c r="C33" i="2"/>
  <c r="D33" i="2"/>
  <c r="E33" i="2"/>
  <c r="F33" i="2"/>
  <c r="G33" i="2"/>
  <c r="H33" i="2"/>
  <c r="I33" i="2"/>
  <c r="J33" i="2"/>
  <c r="K33" i="2"/>
  <c r="L33" i="2"/>
  <c r="M33" i="2"/>
  <c r="N33" i="2"/>
  <c r="N32" i="2"/>
  <c r="N31" i="2"/>
  <c r="N30" i="2"/>
  <c r="N28" i="2"/>
  <c r="N25" i="2"/>
  <c r="M25" i="2"/>
  <c r="L25" i="2"/>
  <c r="K25" i="2"/>
  <c r="J25" i="2"/>
  <c r="I25" i="2"/>
  <c r="H25" i="2"/>
  <c r="G25" i="2"/>
  <c r="F25" i="2"/>
  <c r="E25" i="2"/>
  <c r="D25" i="2"/>
  <c r="C25" i="2"/>
  <c r="B25" i="2"/>
  <c r="C3" i="2"/>
  <c r="C9" i="2"/>
  <c r="C15" i="2"/>
  <c r="C16" i="2"/>
  <c r="C17" i="2"/>
  <c r="C18" i="2"/>
  <c r="D3" i="2"/>
  <c r="D9" i="2"/>
  <c r="D15" i="2"/>
  <c r="D16" i="2"/>
  <c r="D17" i="2"/>
  <c r="D18" i="2"/>
  <c r="E3" i="2"/>
  <c r="E9" i="2"/>
  <c r="E15" i="2"/>
  <c r="E16" i="2"/>
  <c r="E17" i="2"/>
  <c r="E18" i="2"/>
  <c r="F3" i="2"/>
  <c r="F9" i="2"/>
  <c r="F15" i="2"/>
  <c r="F16" i="2"/>
  <c r="F17" i="2"/>
  <c r="F18" i="2"/>
  <c r="G3" i="2"/>
  <c r="G9" i="2"/>
  <c r="G15" i="2"/>
  <c r="G16" i="2"/>
  <c r="G17" i="2"/>
  <c r="G18" i="2"/>
  <c r="H3" i="2"/>
  <c r="H9" i="2"/>
  <c r="H15" i="2"/>
  <c r="H16" i="2"/>
  <c r="H17" i="2"/>
  <c r="H18" i="2"/>
  <c r="I3" i="2"/>
  <c r="I9" i="2"/>
  <c r="I15" i="2"/>
  <c r="I16" i="2"/>
  <c r="I17" i="2"/>
  <c r="I18" i="2"/>
  <c r="J3" i="2"/>
  <c r="J9" i="2"/>
  <c r="J15" i="2"/>
  <c r="J16" i="2"/>
  <c r="J17" i="2"/>
  <c r="J18" i="2"/>
  <c r="K3" i="2"/>
  <c r="K9" i="2"/>
  <c r="K15" i="2"/>
  <c r="K16" i="2"/>
  <c r="K17" i="2"/>
  <c r="K18" i="2"/>
  <c r="L3" i="2"/>
  <c r="L9" i="2"/>
  <c r="L15" i="2"/>
  <c r="L16" i="2"/>
  <c r="L17" i="2"/>
  <c r="L18" i="2"/>
  <c r="M3" i="2"/>
  <c r="M9" i="2"/>
  <c r="M15" i="2"/>
  <c r="M16" i="2"/>
  <c r="M17" i="2"/>
  <c r="M18" i="2"/>
  <c r="B3" i="2"/>
  <c r="B9" i="2"/>
  <c r="B15" i="2"/>
  <c r="B16" i="2"/>
  <c r="B17" i="2"/>
  <c r="B18" i="2"/>
  <c r="B19" i="2"/>
  <c r="N13" i="2"/>
  <c r="N14" i="2"/>
  <c r="N15" i="2"/>
  <c r="N16" i="2"/>
  <c r="N17" i="2"/>
  <c r="N18" i="2"/>
  <c r="C19" i="2"/>
  <c r="D19" i="2"/>
  <c r="E19" i="2"/>
  <c r="F19" i="2"/>
  <c r="G19" i="2"/>
  <c r="H19" i="2"/>
  <c r="I19" i="2"/>
  <c r="J19" i="2"/>
  <c r="K19" i="2"/>
  <c r="L19" i="2"/>
  <c r="M19" i="2"/>
  <c r="N19" i="2"/>
  <c r="N12" i="2"/>
  <c r="B10" i="2"/>
  <c r="C10" i="2"/>
  <c r="D10" i="2"/>
  <c r="E10" i="2"/>
  <c r="F10" i="2"/>
  <c r="G10" i="2"/>
  <c r="H10" i="2"/>
  <c r="I10" i="2"/>
  <c r="J10" i="2"/>
  <c r="K10" i="2"/>
  <c r="L10" i="2"/>
  <c r="M10" i="2"/>
  <c r="N10" i="2"/>
  <c r="N2" i="2"/>
  <c r="N8" i="2"/>
  <c r="N7" i="2"/>
  <c r="N9" i="2"/>
  <c r="N5" i="2"/>
  <c r="M2" i="2"/>
  <c r="L2" i="2"/>
  <c r="K2" i="2"/>
  <c r="J2" i="2"/>
  <c r="I2" i="2"/>
  <c r="H2" i="2"/>
  <c r="G2" i="2"/>
  <c r="F2" i="2"/>
  <c r="E2" i="2"/>
  <c r="D2" i="2"/>
  <c r="C2" i="2"/>
  <c r="B2" i="2"/>
  <c r="B72" i="1"/>
  <c r="B59" i="1"/>
  <c r="B65" i="1"/>
  <c r="B66" i="1"/>
  <c r="B67" i="1"/>
  <c r="B73" i="1"/>
  <c r="B74" i="1"/>
  <c r="B75" i="1"/>
  <c r="B76" i="1"/>
  <c r="B77" i="1"/>
</calcChain>
</file>

<file path=xl/comments1.xml><?xml version="1.0" encoding="utf-8"?>
<comments xmlns="http://schemas.openxmlformats.org/spreadsheetml/2006/main">
  <authors>
    <author>Autor</author>
    <author>ferdinando signorelli</author>
  </authors>
  <commentList>
    <comment ref="A52" authorId="0">
      <text>
        <r>
          <rPr>
            <sz val="9"/>
            <color indexed="81"/>
            <rFont val="Tahoma"/>
            <family val="2"/>
          </rPr>
          <t>Quanto denaro proprio si ha a disposizione da
 investire?</t>
        </r>
      </text>
    </comment>
    <comment ref="A53" authorId="0">
      <text>
        <r>
          <rPr>
            <sz val="9"/>
            <color indexed="81"/>
            <rFont val="Tahoma"/>
            <family val="2"/>
          </rPr>
          <t xml:space="preserve">Quanto capitale di riserva è disponibile e in quale forma? </t>
        </r>
      </text>
    </comment>
    <comment ref="A67" authorId="1">
      <text>
        <r>
          <rPr>
            <sz val="11"/>
            <color indexed="81"/>
            <rFont val="Arial"/>
          </rPr>
          <t>margine di contribuzione in percentuale</t>
        </r>
      </text>
    </comment>
    <comment ref="A73" authorId="1">
      <text>
        <r>
          <rPr>
            <sz val="11"/>
            <color indexed="81"/>
            <rFont val="Arial"/>
          </rPr>
          <t>punto di pareggio</t>
        </r>
      </text>
    </comment>
    <comment ref="A75" authorId="1">
      <text>
        <r>
          <rPr>
            <sz val="11"/>
            <color indexed="81"/>
            <rFont val="Arial"/>
          </rPr>
          <t>Guadagni prima degli interessi, delle tasse e degli ammortamenti</t>
        </r>
        <r>
          <rPr>
            <sz val="9"/>
            <color indexed="81"/>
            <rFont val="Calibri"/>
            <family val="2"/>
          </rPr>
          <t xml:space="preserve">
</t>
        </r>
      </text>
    </comment>
    <comment ref="A76" authorId="1">
      <text>
        <r>
          <rPr>
            <sz val="11"/>
            <color indexed="81"/>
            <rFont val="Arial"/>
          </rPr>
          <t xml:space="preserve">Gli oneri finanziari dipendono dalla forma giuridica dell'attività e dal fatturato dell'attività stessa. In questo modello c'è una simulazione al 30% calcolato sul fatturato netto. È consigliabile consultare il proprio commercialista per valutare una stima più precisa in base al proprio caso specifico.
</t>
        </r>
      </text>
    </comment>
    <comment ref="A77" authorId="1">
      <text>
        <r>
          <rPr>
            <sz val="11"/>
            <color indexed="81"/>
            <rFont val="Arial"/>
          </rPr>
          <t xml:space="preserve">Guadagni prima delle tasse
</t>
        </r>
      </text>
    </comment>
    <comment ref="A80" authorId="0">
      <text>
        <r>
          <rPr>
            <sz val="9"/>
            <color indexed="81"/>
            <rFont val="Tahoma"/>
            <family val="2"/>
          </rPr>
          <t>Come si intende reagire, se il prodotto / servizio non fosse (abbastanza) apprezzato dal mercato? Il prodotto / servizio può essere modificato?</t>
        </r>
      </text>
    </comment>
    <comment ref="A81" authorId="0">
      <text>
        <r>
          <rPr>
            <sz val="9"/>
            <color indexed="81"/>
            <rFont val="Tahoma"/>
            <family val="2"/>
          </rPr>
          <t>Come si intende reagire, se il mercato dovesse cambiare a svantaggio dell'impresa?</t>
        </r>
      </text>
    </comment>
    <comment ref="A82" authorId="0">
      <text>
        <r>
          <rPr>
            <sz val="9"/>
            <color indexed="81"/>
            <rFont val="Tahoma"/>
            <family val="2"/>
          </rPr>
          <t xml:space="preserve">Come si intende reagire, se i clienti non dovessero accettare il rapporto prezzo-rendimento? Sono sostenibili eventuali cambiamenti di prezzo? 
</t>
        </r>
      </text>
    </comment>
    <comment ref="A83" authorId="0">
      <text>
        <r>
          <rPr>
            <sz val="9"/>
            <color indexed="81"/>
            <rFont val="Tahoma"/>
            <family val="2"/>
          </rPr>
          <t>Come si intende reagire, se il prodotto/servizio fosse imitato?</t>
        </r>
      </text>
    </comment>
    <comment ref="A84" authorId="0">
      <text>
        <r>
          <rPr>
            <sz val="9"/>
            <color indexed="81"/>
            <rFont val="Tahoma"/>
            <family val="2"/>
          </rPr>
          <t xml:space="preserve">Come si intende reagire, se la collaborazione tra i soci /in squadra non dovesse più funzionare?
</t>
        </r>
      </text>
    </comment>
  </commentList>
</comments>
</file>

<file path=xl/sharedStrings.xml><?xml version="1.0" encoding="utf-8"?>
<sst xmlns="http://schemas.openxmlformats.org/spreadsheetml/2006/main" count="384" uniqueCount="125">
  <si>
    <t>Idea imprenditoriale</t>
  </si>
  <si>
    <t>Nome dell'impresa</t>
  </si>
  <si>
    <t xml:space="preserve">Forma giuridica </t>
  </si>
  <si>
    <t>Attività / settore</t>
  </si>
  <si>
    <t xml:space="preserve">Sede </t>
  </si>
  <si>
    <t>Inizio attività / apertura</t>
  </si>
  <si>
    <t xml:space="preserve">Titolare/i (nomi) </t>
  </si>
  <si>
    <t>Quote dell'impresa in %</t>
  </si>
  <si>
    <t>Suddivisione delle mansioni/funzioni</t>
  </si>
  <si>
    <t xml:space="preserve">Conoscenza del settore </t>
  </si>
  <si>
    <t>Qualifica / esperienza professionale</t>
  </si>
  <si>
    <t>Mercato e concorrenza</t>
  </si>
  <si>
    <t xml:space="preserve">Clienti / target </t>
  </si>
  <si>
    <t>Fabbisogno dei clienti</t>
  </si>
  <si>
    <t xml:space="preserve">Concorrenti </t>
  </si>
  <si>
    <t>Fornitori</t>
  </si>
  <si>
    <t xml:space="preserve">Marketing e distribuzione  </t>
  </si>
  <si>
    <t xml:space="preserve">Punti di forza dell'impresa </t>
  </si>
  <si>
    <t xml:space="preserve">Punti di debolezza dell'impresa </t>
  </si>
  <si>
    <t xml:space="preserve">Possibilità sul mercato </t>
  </si>
  <si>
    <t xml:space="preserve">Piano di realizzazione </t>
  </si>
  <si>
    <t>Cosa</t>
  </si>
  <si>
    <t>Entro quando</t>
  </si>
  <si>
    <t>Formalità legali</t>
  </si>
  <si>
    <t>Attività / pietra miliare 1</t>
  </si>
  <si>
    <t>Attività / pietra miliare 2</t>
  </si>
  <si>
    <t>Attività / pietra miliare 3</t>
  </si>
  <si>
    <t>Attività / pietra miliare 4</t>
  </si>
  <si>
    <t>Analisi dei rischi</t>
  </si>
  <si>
    <t>Patrimonio netto disponibile</t>
  </si>
  <si>
    <t>Sono disponibili garanzie finanziarie? Quali?</t>
  </si>
  <si>
    <t>Rischio del prodotto</t>
  </si>
  <si>
    <t>Rischio di mercato</t>
  </si>
  <si>
    <t>Rischio del prezzo</t>
  </si>
  <si>
    <t>Imitatori</t>
  </si>
  <si>
    <t xml:space="preserve">Rischio di conflitto tra i soci </t>
  </si>
  <si>
    <t>Ulteriori informazioni / annotazioni</t>
  </si>
  <si>
    <t>Executive summary</t>
  </si>
  <si>
    <t>Azienda</t>
  </si>
  <si>
    <t>Storia e obiettivi</t>
  </si>
  <si>
    <t>Strumenti disponibili</t>
  </si>
  <si>
    <t>Prodotti / Servizi e Processi</t>
  </si>
  <si>
    <t>Descrizione dei prodotti e servizi offerti</t>
  </si>
  <si>
    <t>Qual è l'elemento nuovo/straordinario dell' idea imprenditoriale?</t>
  </si>
  <si>
    <t>Vantaggi competitivi, differenziazione e posizionamento</t>
  </si>
  <si>
    <t>Ciclo di vita del prodotto/servizio dalla sua nascita fino alla commercializzazione e alla sua fruizione da parte del cliente</t>
  </si>
  <si>
    <t>Management e organizzazione</t>
  </si>
  <si>
    <t>Altri Collaboratori/Dipendenti</t>
  </si>
  <si>
    <t>Responsabilità per ogni nome/funzione</t>
  </si>
  <si>
    <t>Qual è il prodotto finale di ogni ruolo/funzione</t>
  </si>
  <si>
    <t xml:space="preserve">Analisi di mercato e piano operativo </t>
  </si>
  <si>
    <t>Prezzo/i</t>
  </si>
  <si>
    <t>Quali canali saranno utilizzati per promuovere, comunicare e distribuire i prodotti/servizi?</t>
  </si>
  <si>
    <t>Punti di forza, punti di debolezza e possibilità sul mercato</t>
  </si>
  <si>
    <t>Qual è il fabbisogno economico per avviare l’attività?</t>
  </si>
  <si>
    <t xml:space="preserve">Analisi finanziaria </t>
  </si>
  <si>
    <t>Situazioni patrimoniali e finanziarie dell’azienda</t>
  </si>
  <si>
    <t>Pianificazione del fatturato, costi e conto economico</t>
  </si>
  <si>
    <t>1° Anno</t>
  </si>
  <si>
    <t>(Solo a titolo di esempio è inserito un unico anno - normalmente il piano si fa su 5 anni - e le voci e le cifre sono puramente indicative)</t>
  </si>
  <si>
    <t>2° Anno</t>
  </si>
  <si>
    <t>3° Anno</t>
  </si>
  <si>
    <t>4° Anno</t>
  </si>
  <si>
    <t>5° Anno</t>
  </si>
  <si>
    <t>Totale ricavi</t>
  </si>
  <si>
    <t>Costi variabili</t>
  </si>
  <si>
    <t>Costo materie prime</t>
  </si>
  <si>
    <t>Totale costi variabili</t>
  </si>
  <si>
    <t>Margine di contribuzione</t>
  </si>
  <si>
    <t>MDC%</t>
  </si>
  <si>
    <t>Costi fissi</t>
  </si>
  <si>
    <t>Stipendi</t>
  </si>
  <si>
    <t>Varie</t>
  </si>
  <si>
    <t>Software</t>
  </si>
  <si>
    <t>Tot. Costi fissi</t>
  </si>
  <si>
    <t>BEP</t>
  </si>
  <si>
    <t>Totale costi</t>
  </si>
  <si>
    <t>EBTDA</t>
  </si>
  <si>
    <t>EBT</t>
  </si>
  <si>
    <t>Oneri finanziari (simulazione 30%)</t>
  </si>
  <si>
    <t>Costo di acquisizione clienti</t>
  </si>
  <si>
    <t>Costo medio prodotto servizio</t>
  </si>
  <si>
    <t>N° Prodotti/Servizi venduti</t>
  </si>
  <si>
    <t>chi</t>
  </si>
  <si>
    <t>C'è bisogno di finanziamenti? Di quanto e in che modo saranno utilizzati?</t>
  </si>
  <si>
    <r>
      <rPr>
        <b/>
        <sz val="14"/>
        <color theme="1"/>
        <rFont val="Arial"/>
      </rPr>
      <t>Nota:</t>
    </r>
    <r>
      <rPr>
        <sz val="14"/>
        <color theme="1"/>
        <rFont val="Arial"/>
      </rPr>
      <t xml:space="preserve"> alcune celle hanno un angolino </t>
    </r>
    <r>
      <rPr>
        <sz val="14"/>
        <color rgb="FFFF0000"/>
        <rFont val="Arial"/>
      </rPr>
      <t>"rosso"</t>
    </r>
    <r>
      <rPr>
        <sz val="14"/>
        <color theme="1"/>
        <rFont val="Arial"/>
      </rPr>
      <t xml:space="preserve"> in alto a destra, questo indica che ci sono dei commenti-guida. Passando con il mouse sul testo della cella apparirà un commento-guida. Altre celle hanno degli angolini </t>
    </r>
    <r>
      <rPr>
        <sz val="14"/>
        <color rgb="FF008000"/>
        <rFont val="Arial"/>
      </rPr>
      <t>"verdi"</t>
    </r>
    <r>
      <rPr>
        <sz val="14"/>
        <color theme="1"/>
        <rFont val="Arial"/>
      </rPr>
      <t xml:space="preserve"> in quelle celle non bisogna scrivere perché ci sono formule che compileranno il campo in automatico in base ai valori inseriti in altre celle. Per completare un Business Plan fatto bene, si consiglia di utilizzare questo documento aiutandosi con la guida all'indirizzo: </t>
    </r>
    <r>
      <rPr>
        <sz val="14"/>
        <color rgb="FF0000FF"/>
        <rFont val="Arial"/>
      </rPr>
      <t>https://www.marketingadvsignorelli.it/business-plan-definizione-esempi-e-modello-excel</t>
    </r>
    <r>
      <rPr>
        <sz val="14"/>
        <color theme="1"/>
        <rFont val="Arial"/>
      </rPr>
      <t xml:space="preserve"> </t>
    </r>
  </si>
  <si>
    <t>Fatturato totale</t>
  </si>
  <si>
    <t>Fatturato mensile</t>
  </si>
  <si>
    <t>costo medio prodotto servizio</t>
  </si>
  <si>
    <t>n° prodotti/servizi venduti</t>
  </si>
  <si>
    <t>costi variabili</t>
  </si>
  <si>
    <t>costi fissi</t>
  </si>
  <si>
    <t>varie</t>
  </si>
  <si>
    <t>Oneri Finanziari</t>
  </si>
  <si>
    <t>gen</t>
  </si>
  <si>
    <t>feb</t>
  </si>
  <si>
    <t>mar</t>
  </si>
  <si>
    <t>apr</t>
  </si>
  <si>
    <t>mag</t>
  </si>
  <si>
    <t>giu</t>
  </si>
  <si>
    <t>lug</t>
  </si>
  <si>
    <t>ago</t>
  </si>
  <si>
    <t>set</t>
  </si>
  <si>
    <t>ott</t>
  </si>
  <si>
    <t>nov</t>
  </si>
  <si>
    <t>dic</t>
  </si>
  <si>
    <t>costo materie prime</t>
  </si>
  <si>
    <t>costo di acquisizione clienti</t>
  </si>
  <si>
    <t>stipendi</t>
  </si>
  <si>
    <t>software</t>
  </si>
  <si>
    <t>400</t>
  </si>
  <si>
    <t>4</t>
  </si>
  <si>
    <t>compilare solo le celle non in grassetto</t>
  </si>
  <si>
    <t>11</t>
  </si>
  <si>
    <t>20</t>
  </si>
  <si>
    <t>30</t>
  </si>
  <si>
    <t>15</t>
  </si>
  <si>
    <t>pareggio</t>
  </si>
  <si>
    <t xml:space="preserve"> ANNO1 - PREVISIONE INIZIALE</t>
  </si>
  <si>
    <t>tot.</t>
  </si>
  <si>
    <t xml:space="preserve"> ANNO2 - PREVISIONE INIZIALE</t>
  </si>
  <si>
    <t>200</t>
  </si>
  <si>
    <t xml:space="preserve"> ANNO3 - PREVISIONE INIZIALE</t>
  </si>
  <si>
    <t xml:space="preserve"> ANNO4 - PREVISIONE INIZIALE</t>
  </si>
  <si>
    <t xml:space="preserve"> ANNO5 - PREVISIONE INIZIALE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</si>
</sst>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quot;€&quot;"/>
    <numFmt numFmtId="166" formatCode="[$€-2]\ #,##0.00"/>
  </numFmts>
  <fonts count="25" x14ac:knownFonts="1">
    <font>
      <sz val="12"/>
      <color theme="1"/>
      <name val="Calibri"/>
      <family val="2"/>
      <scheme val="minor"/>
    </font>
    <font>
      <sz val="10"/>
      <name val="Times New Roman"/>
      <family val="1"/>
    </font>
    <font>
      <b/>
      <sz val="18"/>
      <color indexed="9"/>
      <name val="Arial"/>
      <family val="2"/>
    </font>
    <font>
      <sz val="11"/>
      <name val="Arial"/>
      <family val="2"/>
    </font>
    <font>
      <sz val="10"/>
      <name val="MS Sans Serif"/>
      <family val="2"/>
    </font>
    <font>
      <sz val="14"/>
      <color indexed="9"/>
      <name val="Arial"/>
      <family val="2"/>
    </font>
    <font>
      <sz val="10"/>
      <name val="Arial"/>
      <family val="2"/>
    </font>
    <font>
      <sz val="14"/>
      <color theme="0"/>
      <name val="Arial"/>
      <family val="2"/>
    </font>
    <font>
      <sz val="9"/>
      <color indexed="81"/>
      <name val="Tahoma"/>
      <family val="2"/>
    </font>
    <font>
      <u/>
      <sz val="12"/>
      <color theme="10"/>
      <name val="Calibri"/>
      <family val="2"/>
      <scheme val="minor"/>
    </font>
    <font>
      <u/>
      <sz val="12"/>
      <color theme="11"/>
      <name val="Calibri"/>
      <family val="2"/>
      <scheme val="minor"/>
    </font>
    <font>
      <b/>
      <sz val="12"/>
      <color theme="1"/>
      <name val="Calibri"/>
      <family val="2"/>
      <scheme val="minor"/>
    </font>
    <font>
      <b/>
      <sz val="11"/>
      <name val="Arial"/>
      <family val="2"/>
    </font>
    <font>
      <sz val="9"/>
      <color indexed="81"/>
      <name val="Calibri"/>
      <family val="2"/>
    </font>
    <font>
      <sz val="11"/>
      <color indexed="81"/>
      <name val="Arial"/>
    </font>
    <font>
      <sz val="14"/>
      <color theme="1"/>
      <name val="Arial"/>
    </font>
    <font>
      <b/>
      <sz val="14"/>
      <color theme="1"/>
      <name val="Arial"/>
    </font>
    <font>
      <sz val="14"/>
      <color rgb="FFFF0000"/>
      <name val="Arial"/>
    </font>
    <font>
      <sz val="14"/>
      <color rgb="FF008000"/>
      <name val="Arial"/>
    </font>
    <font>
      <sz val="14"/>
      <color rgb="FF0000FF"/>
      <name val="Arial"/>
    </font>
    <font>
      <b/>
      <sz val="12"/>
      <color rgb="FF000000"/>
      <name val="Arial"/>
    </font>
    <font>
      <sz val="12"/>
      <color rgb="FF000000"/>
      <name val="Arial"/>
    </font>
    <font>
      <b/>
      <sz val="12"/>
      <name val="Calibri"/>
      <scheme val="minor"/>
    </font>
    <font>
      <sz val="12"/>
      <color rgb="FF000000"/>
      <name val="Calibri"/>
      <family val="2"/>
      <scheme val="minor"/>
    </font>
    <font>
      <b/>
      <sz val="12"/>
      <color rgb="FF000000"/>
      <name val="Calibri"/>
      <family val="2"/>
      <scheme val="minor"/>
    </font>
  </fonts>
  <fills count="25">
    <fill>
      <patternFill patternType="none"/>
    </fill>
    <fill>
      <patternFill patternType="gray125"/>
    </fill>
    <fill>
      <patternFill patternType="solid">
        <fgColor theme="9"/>
        <bgColor indexed="64"/>
      </patternFill>
    </fill>
    <fill>
      <patternFill patternType="solid">
        <fgColor theme="6" tint="0.79998168889431442"/>
        <bgColor rgb="FF000000"/>
      </patternFill>
    </fill>
    <fill>
      <patternFill patternType="solid">
        <fgColor theme="6" tint="0.79998168889431442"/>
        <bgColor indexed="64"/>
      </patternFill>
    </fill>
    <fill>
      <patternFill patternType="solid">
        <fgColor rgb="FFFF9900"/>
        <bgColor rgb="FFFF9900"/>
      </patternFill>
    </fill>
    <fill>
      <patternFill patternType="solid">
        <fgColor theme="0" tint="-4.9989318521683403E-2"/>
        <bgColor rgb="FFD9D9D9"/>
      </patternFill>
    </fill>
    <fill>
      <patternFill patternType="solid">
        <fgColor theme="0" tint="-4.9989318521683403E-2"/>
        <bgColor rgb="FF6FA8DC"/>
      </patternFill>
    </fill>
    <fill>
      <patternFill patternType="solid">
        <fgColor theme="0" tint="-4.9989318521683403E-2"/>
        <bgColor rgb="FF00FFFF"/>
      </patternFill>
    </fill>
    <fill>
      <patternFill patternType="solid">
        <fgColor theme="9"/>
        <bgColor rgb="FFB7B7B7"/>
      </patternFill>
    </fill>
    <fill>
      <patternFill patternType="solid">
        <fgColor theme="0" tint="-4.9989318521683403E-2"/>
        <bgColor rgb="FFC9DAF8"/>
      </patternFill>
    </fill>
    <fill>
      <patternFill patternType="solid">
        <fgColor theme="6" tint="0.79998168889431442"/>
        <bgColor rgb="FFE06666"/>
      </patternFill>
    </fill>
    <fill>
      <patternFill patternType="solid">
        <fgColor theme="6" tint="0.39997558519241921"/>
        <bgColor rgb="FF93C47D"/>
      </patternFill>
    </fill>
    <fill>
      <patternFill patternType="solid">
        <fgColor theme="6" tint="0.59999389629810485"/>
        <bgColor rgb="FF00FF00"/>
      </patternFill>
    </fill>
    <fill>
      <patternFill patternType="solid">
        <fgColor rgb="FF00FF00"/>
        <bgColor rgb="FFFF9900"/>
      </patternFill>
    </fill>
    <fill>
      <patternFill patternType="solid">
        <fgColor theme="9" tint="0.79998168889431442"/>
        <bgColor indexed="64"/>
      </patternFill>
    </fill>
    <fill>
      <patternFill patternType="solid">
        <fgColor rgb="FFF79646"/>
        <bgColor rgb="FFB7B7B7"/>
      </patternFill>
    </fill>
    <fill>
      <patternFill patternType="solid">
        <fgColor rgb="FFFDE9D9"/>
        <bgColor rgb="FF000000"/>
      </patternFill>
    </fill>
    <fill>
      <patternFill patternType="solid">
        <fgColor rgb="FFF2F2F2"/>
        <bgColor rgb="FF6FA8DC"/>
      </patternFill>
    </fill>
    <fill>
      <patternFill patternType="solid">
        <fgColor rgb="FFF2F2F2"/>
        <bgColor rgb="FF00FFFF"/>
      </patternFill>
    </fill>
    <fill>
      <patternFill patternType="solid">
        <fgColor rgb="FFF2F2F2"/>
        <bgColor rgb="FFD9D9D9"/>
      </patternFill>
    </fill>
    <fill>
      <patternFill patternType="solid">
        <fgColor rgb="FFF2F2F2"/>
        <bgColor rgb="FFC9DAF8"/>
      </patternFill>
    </fill>
    <fill>
      <patternFill patternType="solid">
        <fgColor rgb="FFC4D79B"/>
        <bgColor rgb="FF93C47D"/>
      </patternFill>
    </fill>
    <fill>
      <patternFill patternType="solid">
        <fgColor rgb="FFEBF1DE"/>
        <bgColor rgb="FFE06666"/>
      </patternFill>
    </fill>
    <fill>
      <patternFill patternType="solid">
        <fgColor rgb="FFD8E4BC"/>
        <bgColor rgb="FF00FF00"/>
      </patternFill>
    </fill>
  </fills>
  <borders count="29">
    <border>
      <left/>
      <right/>
      <top/>
      <bottom/>
      <diagonal/>
    </border>
    <border>
      <left style="medium">
        <color auto="1"/>
      </left>
      <right style="hair">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hair">
        <color auto="1"/>
      </right>
      <top style="thin">
        <color auto="1"/>
      </top>
      <bottom/>
      <diagonal/>
    </border>
    <border>
      <left style="medium">
        <color auto="1"/>
      </left>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top style="thin">
        <color auto="1"/>
      </top>
      <bottom/>
      <diagonal/>
    </border>
    <border>
      <left style="medium">
        <color auto="1"/>
      </left>
      <right/>
      <top/>
      <bottom style="thin">
        <color auto="1"/>
      </bottom>
      <diagonal/>
    </border>
    <border>
      <left style="thin">
        <color auto="1"/>
      </left>
      <right style="thin">
        <color auto="1"/>
      </right>
      <top/>
      <bottom style="thin">
        <color auto="1"/>
      </bottom>
      <diagonal/>
    </border>
    <border>
      <left/>
      <right style="thin">
        <color auto="1"/>
      </right>
      <top style="thin">
        <color auto="1"/>
      </top>
      <bottom/>
      <diagonal/>
    </border>
    <border>
      <left style="medium">
        <color auto="1"/>
      </left>
      <right/>
      <top/>
      <bottom/>
      <diagonal/>
    </border>
    <border>
      <left/>
      <right style="thin">
        <color auto="1"/>
      </right>
      <top style="thin">
        <color auto="1"/>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medium">
        <color auto="1"/>
      </left>
      <right style="thin">
        <color auto="1"/>
      </right>
      <top style="thin">
        <color auto="1"/>
      </top>
      <bottom/>
      <diagonal/>
    </border>
    <border>
      <left style="medium">
        <color auto="1"/>
      </left>
      <right style="hair">
        <color auto="1"/>
      </right>
      <top/>
      <bottom style="thin">
        <color auto="1"/>
      </bottom>
      <diagonal/>
    </border>
    <border>
      <left style="medium">
        <color auto="1"/>
      </left>
      <right style="thin">
        <color auto="1"/>
      </right>
      <top/>
      <bottom style="thin">
        <color auto="1"/>
      </bottom>
      <diagonal/>
    </border>
    <border>
      <left/>
      <right style="thin">
        <color rgb="FF000000"/>
      </right>
      <top style="thin">
        <color auto="1"/>
      </top>
      <bottom style="thin">
        <color auto="1"/>
      </bottom>
      <diagonal/>
    </border>
    <border>
      <left style="thin">
        <color auto="1"/>
      </left>
      <right style="thin">
        <color auto="1"/>
      </right>
      <top/>
      <bottom/>
      <diagonal/>
    </border>
    <border>
      <left/>
      <right style="thin">
        <color auto="1"/>
      </right>
      <top/>
      <bottom/>
      <diagonal/>
    </border>
    <border>
      <left/>
      <right/>
      <top style="thin">
        <color auto="1"/>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rgb="FF000000"/>
      </left>
      <right style="thin">
        <color auto="1"/>
      </right>
      <top style="thin">
        <color auto="1"/>
      </top>
      <bottom style="thin">
        <color auto="1"/>
      </bottom>
      <diagonal/>
    </border>
  </borders>
  <cellStyleXfs count="112">
    <xf numFmtId="0" fontId="0" fillId="0" borderId="0"/>
    <xf numFmtId="0" fontId="1" fillId="0" borderId="0"/>
    <xf numFmtId="0" fontId="4" fillId="0" borderId="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10" fillId="0" borderId="0" applyNumberFormat="0" applyFill="0" applyBorder="0" applyAlignment="0" applyProtection="0"/>
    <xf numFmtId="0" fontId="10" fillId="0" borderId="0" applyNumberFormat="0" applyFill="0" applyBorder="0" applyAlignment="0" applyProtection="0"/>
    <xf numFmtId="0" fontId="10" fillId="0" borderId="0" applyNumberFormat="0" applyFill="0" applyBorder="0" applyAlignment="0" applyProtection="0"/>
    <xf numFmtId="0" fontId="10" fillId="0" borderId="0" applyNumberFormat="0" applyFill="0" applyBorder="0" applyAlignment="0" applyProtection="0"/>
    <xf numFmtId="0" fontId="10" fillId="0" borderId="0" applyNumberFormat="0" applyFill="0" applyBorder="0" applyAlignment="0" applyProtection="0"/>
  </cellStyleXfs>
  <cellXfs count="132">
    <xf numFmtId="0" fontId="0" fillId="0" borderId="0" xfId="0"/>
    <xf numFmtId="0" fontId="3" fillId="0" borderId="1" xfId="0" applyFont="1" applyFill="1" applyBorder="1" applyAlignment="1">
      <alignment horizontal="left" vertical="center" wrapText="1" indent="1"/>
    </xf>
    <xf numFmtId="0" fontId="3" fillId="0" borderId="5" xfId="0" applyFont="1" applyFill="1" applyBorder="1" applyAlignment="1">
      <alignment horizontal="left" vertical="center" wrapText="1" indent="1"/>
    </xf>
    <xf numFmtId="0" fontId="3" fillId="0" borderId="6" xfId="0" applyFont="1" applyFill="1" applyBorder="1" applyAlignment="1">
      <alignment horizontal="left" vertical="center" wrapText="1" indent="1"/>
    </xf>
    <xf numFmtId="0" fontId="3" fillId="0" borderId="7" xfId="0" applyFont="1" applyFill="1" applyBorder="1" applyAlignment="1">
      <alignment horizontal="left" vertical="center" wrapText="1" indent="1"/>
    </xf>
    <xf numFmtId="0" fontId="3" fillId="0" borderId="9" xfId="0" applyFont="1" applyFill="1" applyBorder="1" applyAlignment="1">
      <alignment horizontal="left" vertical="center" wrapText="1" indent="1"/>
    </xf>
    <xf numFmtId="0" fontId="3" fillId="0" borderId="4" xfId="0" applyFont="1" applyFill="1" applyBorder="1" applyAlignment="1">
      <alignment horizontal="left" vertical="center" wrapText="1" indent="1"/>
    </xf>
    <xf numFmtId="0" fontId="3" fillId="0" borderId="2" xfId="0" applyFont="1" applyFill="1" applyBorder="1" applyAlignment="1">
      <alignment horizontal="left" vertical="center" wrapText="1" indent="1"/>
    </xf>
    <xf numFmtId="0" fontId="12" fillId="0" borderId="6" xfId="0" applyFont="1" applyFill="1" applyBorder="1" applyAlignment="1">
      <alignment horizontal="left" vertical="center" wrapText="1" indent="1"/>
    </xf>
    <xf numFmtId="0" fontId="3" fillId="0" borderId="17" xfId="0" applyFont="1" applyFill="1" applyBorder="1" applyAlignment="1">
      <alignment horizontal="left" vertical="center" wrapText="1" indent="1"/>
    </xf>
    <xf numFmtId="0" fontId="3" fillId="0" borderId="18" xfId="0" applyFont="1" applyFill="1" applyBorder="1" applyAlignment="1">
      <alignment horizontal="left" vertical="center" wrapText="1" indent="1"/>
    </xf>
    <xf numFmtId="0" fontId="12" fillId="0" borderId="9" xfId="0" applyFont="1" applyFill="1" applyBorder="1" applyAlignment="1">
      <alignment horizontal="left" vertical="center" wrapText="1" indent="1"/>
    </xf>
    <xf numFmtId="0" fontId="3" fillId="4" borderId="4" xfId="0" applyFont="1" applyFill="1" applyBorder="1" applyAlignment="1" applyProtection="1">
      <alignment horizontal="left" vertical="center"/>
      <protection locked="0"/>
    </xf>
    <xf numFmtId="0" fontId="3" fillId="4" borderId="2" xfId="0" applyFont="1" applyFill="1" applyBorder="1" applyAlignment="1" applyProtection="1">
      <alignment horizontal="left" vertical="center"/>
      <protection locked="0"/>
    </xf>
    <xf numFmtId="0" fontId="3" fillId="4" borderId="8" xfId="0" applyFont="1" applyFill="1" applyBorder="1" applyAlignment="1" applyProtection="1">
      <alignment horizontal="left" vertical="center"/>
      <protection locked="0"/>
    </xf>
    <xf numFmtId="0" fontId="3" fillId="4" borderId="10" xfId="0" applyFont="1" applyFill="1" applyBorder="1" applyAlignment="1" applyProtection="1">
      <alignment horizontal="left" vertical="center" wrapText="1"/>
      <protection locked="0"/>
    </xf>
    <xf numFmtId="0" fontId="3" fillId="4" borderId="4" xfId="0" applyFont="1" applyFill="1" applyBorder="1" applyAlignment="1" applyProtection="1">
      <alignment horizontal="left" vertical="center" wrapText="1"/>
      <protection locked="0"/>
    </xf>
    <xf numFmtId="4" fontId="3" fillId="4" borderId="10" xfId="0" applyNumberFormat="1" applyFont="1" applyFill="1" applyBorder="1" applyAlignment="1" applyProtection="1">
      <alignment horizontal="left" vertical="center" wrapText="1"/>
      <protection locked="0"/>
    </xf>
    <xf numFmtId="4" fontId="3" fillId="4" borderId="4" xfId="0" applyNumberFormat="1" applyFont="1" applyFill="1" applyBorder="1" applyAlignment="1" applyProtection="1">
      <alignment horizontal="left" vertical="center" wrapText="1"/>
      <protection locked="0"/>
    </xf>
    <xf numFmtId="0" fontId="3" fillId="4" borderId="4" xfId="0" applyNumberFormat="1" applyFont="1" applyFill="1" applyBorder="1" applyAlignment="1" applyProtection="1">
      <alignment horizontal="left" vertical="center" wrapText="1"/>
      <protection locked="0"/>
    </xf>
    <xf numFmtId="10" fontId="3" fillId="4" borderId="4" xfId="0" applyNumberFormat="1" applyFont="1" applyFill="1" applyBorder="1" applyAlignment="1" applyProtection="1">
      <alignment horizontal="left" vertical="center" wrapText="1"/>
      <protection locked="0"/>
    </xf>
    <xf numFmtId="3" fontId="3" fillId="4" borderId="4" xfId="0" applyNumberFormat="1" applyFont="1" applyFill="1" applyBorder="1" applyAlignment="1" applyProtection="1">
      <alignment horizontal="left" vertical="center" wrapText="1"/>
      <protection locked="0"/>
    </xf>
    <xf numFmtId="164" fontId="3" fillId="4" borderId="4" xfId="0" applyNumberFormat="1" applyFont="1" applyFill="1" applyBorder="1" applyAlignment="1" applyProtection="1">
      <alignment horizontal="left" vertical="center" wrapText="1"/>
      <protection locked="0"/>
    </xf>
    <xf numFmtId="0" fontId="5" fillId="2" borderId="7" xfId="1" applyFont="1" applyFill="1" applyBorder="1" applyAlignment="1" applyProtection="1">
      <alignment horizontal="center"/>
    </xf>
    <xf numFmtId="0" fontId="5" fillId="2" borderId="4" xfId="1" applyFont="1" applyFill="1" applyBorder="1" applyAlignment="1" applyProtection="1">
      <alignment horizontal="center"/>
    </xf>
    <xf numFmtId="0" fontId="5" fillId="2" borderId="13" xfId="1" applyFont="1" applyFill="1" applyBorder="1" applyAlignment="1" applyProtection="1">
      <alignment horizontal="center"/>
    </xf>
    <xf numFmtId="0" fontId="3" fillId="0" borderId="19" xfId="0" applyFont="1" applyFill="1" applyBorder="1" applyAlignment="1">
      <alignment horizontal="left" vertical="center" wrapText="1" indent="1"/>
    </xf>
    <xf numFmtId="0" fontId="6" fillId="0" borderId="21" xfId="0" applyFont="1" applyFill="1" applyBorder="1" applyAlignment="1">
      <alignment horizontal="center"/>
    </xf>
    <xf numFmtId="0" fontId="5" fillId="2" borderId="6" xfId="1" applyFont="1" applyFill="1" applyBorder="1" applyAlignment="1" applyProtection="1">
      <alignment horizontal="center"/>
    </xf>
    <xf numFmtId="0" fontId="2" fillId="2" borderId="3" xfId="1" applyFont="1" applyFill="1" applyBorder="1" applyAlignment="1" applyProtection="1">
      <alignment horizontal="center"/>
    </xf>
    <xf numFmtId="0" fontId="0" fillId="2" borderId="3" xfId="0" applyFill="1" applyBorder="1" applyAlignment="1"/>
    <xf numFmtId="0" fontId="0" fillId="2" borderId="13" xfId="0" applyFill="1" applyBorder="1" applyAlignment="1"/>
    <xf numFmtId="0" fontId="5" fillId="2" borderId="3" xfId="1" applyFont="1" applyFill="1" applyBorder="1" applyAlignment="1" applyProtection="1">
      <alignment horizontal="center"/>
    </xf>
    <xf numFmtId="0" fontId="3" fillId="4" borderId="2" xfId="0" applyFont="1" applyFill="1" applyBorder="1" applyAlignment="1" applyProtection="1">
      <alignment horizontal="left" vertical="center" wrapText="1"/>
      <protection locked="0"/>
    </xf>
    <xf numFmtId="0" fontId="3" fillId="4" borderId="3" xfId="0" applyFont="1" applyFill="1" applyBorder="1" applyAlignment="1" applyProtection="1">
      <alignment horizontal="left" vertical="center" wrapText="1"/>
      <protection locked="0"/>
    </xf>
    <xf numFmtId="0" fontId="0" fillId="4" borderId="3" xfId="0" applyFill="1" applyBorder="1" applyAlignment="1"/>
    <xf numFmtId="0" fontId="0" fillId="4" borderId="13" xfId="0" applyFill="1" applyBorder="1" applyAlignment="1"/>
    <xf numFmtId="0" fontId="3" fillId="4" borderId="2" xfId="2" applyFont="1" applyFill="1" applyBorder="1" applyAlignment="1" applyProtection="1">
      <alignment horizontal="left" vertical="center" wrapText="1"/>
      <protection locked="0"/>
    </xf>
    <xf numFmtId="0" fontId="3" fillId="4" borderId="3" xfId="2" applyFont="1" applyFill="1" applyBorder="1" applyAlignment="1" applyProtection="1">
      <alignment horizontal="left" vertical="center" wrapText="1"/>
      <protection locked="0"/>
    </xf>
    <xf numFmtId="0" fontId="3" fillId="4" borderId="2" xfId="1" applyFont="1" applyFill="1" applyBorder="1" applyAlignment="1" applyProtection="1">
      <alignment horizontal="left" vertical="center" wrapText="1"/>
      <protection locked="0"/>
    </xf>
    <xf numFmtId="0" fontId="3" fillId="4" borderId="3" xfId="1" applyFont="1" applyFill="1" applyBorder="1" applyAlignment="1" applyProtection="1">
      <alignment horizontal="left" vertical="center" wrapText="1"/>
      <protection locked="0"/>
    </xf>
    <xf numFmtId="0" fontId="3" fillId="0" borderId="0" xfId="0" applyFont="1" applyFill="1" applyBorder="1" applyAlignment="1">
      <alignment horizontal="left" vertical="center" wrapText="1" indent="1"/>
    </xf>
    <xf numFmtId="0" fontId="0" fillId="0" borderId="0" xfId="0" applyBorder="1" applyAlignment="1">
      <alignment horizontal="left" vertical="center" wrapText="1"/>
    </xf>
    <xf numFmtId="0" fontId="0" fillId="0" borderId="0" xfId="0" applyAlignment="1"/>
    <xf numFmtId="0" fontId="3" fillId="4" borderId="2" xfId="0" applyFont="1" applyFill="1" applyBorder="1" applyAlignment="1" applyProtection="1">
      <alignment horizontal="left" vertical="center"/>
      <protection locked="0"/>
    </xf>
    <xf numFmtId="0" fontId="0" fillId="4" borderId="3" xfId="0" applyFill="1" applyBorder="1" applyAlignment="1">
      <alignment horizontal="left" vertical="center"/>
    </xf>
    <xf numFmtId="0" fontId="0" fillId="4" borderId="13" xfId="0" applyFill="1" applyBorder="1" applyAlignment="1">
      <alignment horizontal="left" vertical="center"/>
    </xf>
    <xf numFmtId="0" fontId="6" fillId="0" borderId="14" xfId="0" applyFont="1" applyFill="1" applyBorder="1" applyAlignment="1">
      <alignment horizontal="center"/>
    </xf>
    <xf numFmtId="0" fontId="0" fillId="0" borderId="16" xfId="0" applyBorder="1" applyAlignment="1">
      <alignment horizontal="center"/>
    </xf>
    <xf numFmtId="0" fontId="12" fillId="0" borderId="0" xfId="0" applyFont="1" applyFill="1" applyBorder="1" applyAlignment="1">
      <alignment horizontal="center" vertical="center" wrapText="1"/>
    </xf>
    <xf numFmtId="0" fontId="11" fillId="0" borderId="0" xfId="0" applyFont="1" applyBorder="1" applyAlignment="1">
      <alignment horizontal="center" vertical="center" wrapText="1"/>
    </xf>
    <xf numFmtId="0" fontId="7" fillId="2" borderId="12" xfId="1" applyFont="1" applyFill="1" applyBorder="1" applyAlignment="1" applyProtection="1">
      <alignment horizontal="center"/>
    </xf>
    <xf numFmtId="0" fontId="7" fillId="2" borderId="0" xfId="1" applyFont="1" applyFill="1" applyBorder="1" applyAlignment="1" applyProtection="1">
      <alignment horizontal="center"/>
    </xf>
    <xf numFmtId="0" fontId="0" fillId="2" borderId="0" xfId="0" applyFill="1" applyAlignment="1"/>
    <xf numFmtId="0" fontId="5" fillId="2" borderId="12" xfId="1" applyFont="1" applyFill="1" applyBorder="1" applyAlignment="1" applyProtection="1">
      <alignment horizontal="center"/>
    </xf>
    <xf numFmtId="0" fontId="5" fillId="2" borderId="0" xfId="1" applyFont="1" applyFill="1" applyBorder="1" applyAlignment="1" applyProtection="1">
      <alignment horizontal="center"/>
    </xf>
    <xf numFmtId="0" fontId="3" fillId="4" borderId="14" xfId="0" applyFont="1" applyFill="1" applyBorder="1" applyAlignment="1" applyProtection="1">
      <alignment horizontal="left" vertical="center" wrapText="1"/>
      <protection locked="0"/>
    </xf>
    <xf numFmtId="0" fontId="3" fillId="4" borderId="15" xfId="0" applyFont="1" applyFill="1" applyBorder="1" applyAlignment="1" applyProtection="1">
      <alignment horizontal="left" vertical="center" wrapText="1"/>
      <protection locked="0"/>
    </xf>
    <xf numFmtId="0" fontId="0" fillId="4" borderId="15" xfId="0" applyFill="1" applyBorder="1" applyAlignment="1"/>
    <xf numFmtId="0" fontId="0" fillId="4" borderId="16" xfId="0" applyFill="1" applyBorder="1" applyAlignment="1"/>
    <xf numFmtId="0" fontId="3" fillId="4" borderId="8" xfId="0" applyFont="1" applyFill="1" applyBorder="1" applyAlignment="1" applyProtection="1">
      <alignment horizontal="left" vertical="center"/>
      <protection locked="0"/>
    </xf>
    <xf numFmtId="0" fontId="0" fillId="4" borderId="11" xfId="0" applyFill="1" applyBorder="1" applyAlignment="1">
      <alignment horizontal="left" vertical="center"/>
    </xf>
    <xf numFmtId="0" fontId="3" fillId="3" borderId="2" xfId="0" applyFont="1" applyFill="1" applyBorder="1" applyAlignment="1" applyProtection="1">
      <alignment horizontal="left" vertical="center" wrapText="1"/>
      <protection locked="0"/>
    </xf>
    <xf numFmtId="0" fontId="3" fillId="3" borderId="3" xfId="0" applyFont="1" applyFill="1" applyBorder="1" applyAlignment="1" applyProtection="1">
      <alignment horizontal="left" vertical="center" wrapText="1"/>
      <protection locked="0"/>
    </xf>
    <xf numFmtId="0" fontId="3" fillId="3" borderId="20" xfId="0" applyFont="1" applyFill="1" applyBorder="1" applyAlignment="1" applyProtection="1">
      <alignment horizontal="left" vertical="center" wrapText="1"/>
      <protection locked="0"/>
    </xf>
    <xf numFmtId="0" fontId="2" fillId="2" borderId="6" xfId="1" applyFont="1" applyFill="1" applyBorder="1" applyAlignment="1" applyProtection="1">
      <alignment horizontal="center"/>
    </xf>
    <xf numFmtId="0" fontId="15" fillId="0" borderId="15" xfId="0" applyFont="1" applyFill="1" applyBorder="1" applyAlignment="1">
      <alignment horizontal="left" vertical="center" wrapText="1" indent="2"/>
    </xf>
    <xf numFmtId="0" fontId="15" fillId="0" borderId="0" xfId="0" applyFont="1" applyFill="1" applyBorder="1" applyAlignment="1">
      <alignment horizontal="left" vertical="center" wrapText="1" indent="2"/>
    </xf>
    <xf numFmtId="0" fontId="15" fillId="0" borderId="22" xfId="0" applyFont="1" applyFill="1" applyBorder="1" applyAlignment="1">
      <alignment horizontal="left" vertical="center" wrapText="1" indent="2"/>
    </xf>
    <xf numFmtId="0" fontId="15" fillId="0" borderId="16" xfId="0" applyFont="1" applyFill="1" applyBorder="1" applyAlignment="1">
      <alignment horizontal="left" vertical="center" wrapText="1" indent="2"/>
    </xf>
    <xf numFmtId="0" fontId="15" fillId="0" borderId="23" xfId="0" applyFont="1" applyFill="1" applyBorder="1" applyAlignment="1">
      <alignment horizontal="left" vertical="center" wrapText="1" indent="2"/>
    </xf>
    <xf numFmtId="0" fontId="15" fillId="0" borderId="11" xfId="0" applyFont="1" applyFill="1" applyBorder="1" applyAlignment="1">
      <alignment horizontal="left" vertical="center" wrapText="1" indent="2"/>
    </xf>
    <xf numFmtId="0" fontId="12" fillId="2" borderId="6" xfId="0" applyFont="1" applyFill="1" applyBorder="1" applyAlignment="1">
      <alignment horizontal="left" vertical="center" wrapText="1" indent="1"/>
    </xf>
    <xf numFmtId="0" fontId="21" fillId="0" borderId="26" xfId="0" applyFont="1" applyBorder="1"/>
    <xf numFmtId="49" fontId="21" fillId="0" borderId="27" xfId="0" applyNumberFormat="1" applyFont="1" applyBorder="1" applyAlignment="1">
      <alignment horizontal="right"/>
    </xf>
    <xf numFmtId="0" fontId="20" fillId="0" borderId="26" xfId="0" applyFont="1" applyBorder="1"/>
    <xf numFmtId="49" fontId="21" fillId="0" borderId="27" xfId="0" applyNumberFormat="1" applyFont="1" applyBorder="1"/>
    <xf numFmtId="166" fontId="21" fillId="0" borderId="27" xfId="0" applyNumberFormat="1" applyFont="1" applyBorder="1"/>
    <xf numFmtId="166" fontId="20" fillId="0" borderId="27" xfId="0" applyNumberFormat="1" applyFont="1" applyBorder="1"/>
    <xf numFmtId="0" fontId="21" fillId="0" borderId="27" xfId="0" applyFont="1" applyBorder="1"/>
    <xf numFmtId="0" fontId="20" fillId="5" borderId="26" xfId="0" applyFont="1" applyFill="1" applyBorder="1"/>
    <xf numFmtId="4" fontId="21" fillId="5" borderId="27" xfId="0" applyNumberFormat="1" applyFont="1" applyFill="1" applyBorder="1"/>
    <xf numFmtId="0" fontId="20" fillId="6" borderId="26" xfId="0" applyFont="1" applyFill="1" applyBorder="1"/>
    <xf numFmtId="166" fontId="20" fillId="6" borderId="27" xfId="0" applyNumberFormat="1" applyFont="1" applyFill="1" applyBorder="1"/>
    <xf numFmtId="0" fontId="20" fillId="7" borderId="26" xfId="0" applyFont="1" applyFill="1" applyBorder="1"/>
    <xf numFmtId="166" fontId="20" fillId="7" borderId="27" xfId="0" applyNumberFormat="1" applyFont="1" applyFill="1" applyBorder="1" applyAlignment="1">
      <alignment horizontal="right"/>
    </xf>
    <xf numFmtId="0" fontId="20" fillId="8" borderId="26" xfId="0" applyFont="1" applyFill="1" applyBorder="1"/>
    <xf numFmtId="166" fontId="20" fillId="8" borderId="27" xfId="0" applyNumberFormat="1" applyFont="1" applyFill="1" applyBorder="1" applyAlignment="1">
      <alignment horizontal="right"/>
    </xf>
    <xf numFmtId="0" fontId="20" fillId="9" borderId="24" xfId="0" applyFont="1" applyFill="1" applyBorder="1"/>
    <xf numFmtId="166" fontId="20" fillId="9" borderId="25" xfId="0" applyNumberFormat="1" applyFont="1" applyFill="1" applyBorder="1" applyAlignment="1">
      <alignment horizontal="center"/>
    </xf>
    <xf numFmtId="0" fontId="20" fillId="10" borderId="26" xfId="0" applyFont="1" applyFill="1" applyBorder="1"/>
    <xf numFmtId="0" fontId="20" fillId="11" borderId="26" xfId="0" applyFont="1" applyFill="1" applyBorder="1"/>
    <xf numFmtId="0" fontId="20" fillId="12" borderId="26" xfId="0" applyFont="1" applyFill="1" applyBorder="1"/>
    <xf numFmtId="0" fontId="20" fillId="13" borderId="26" xfId="0" applyFont="1" applyFill="1" applyBorder="1"/>
    <xf numFmtId="166" fontId="20" fillId="10" borderId="27" xfId="0" applyNumberFormat="1" applyFont="1" applyFill="1" applyBorder="1"/>
    <xf numFmtId="0" fontId="11" fillId="0" borderId="0" xfId="0" applyFont="1"/>
    <xf numFmtId="166" fontId="20" fillId="12" borderId="27" xfId="0" applyNumberFormat="1" applyFont="1" applyFill="1" applyBorder="1"/>
    <xf numFmtId="166" fontId="20" fillId="11" borderId="27" xfId="0" applyNumberFormat="1" applyFont="1" applyFill="1" applyBorder="1"/>
    <xf numFmtId="166" fontId="20" fillId="13" borderId="27" xfId="0" applyNumberFormat="1" applyFont="1" applyFill="1" applyBorder="1"/>
    <xf numFmtId="0" fontId="22" fillId="0" borderId="0" xfId="0" applyFont="1"/>
    <xf numFmtId="4" fontId="21" fillId="14" borderId="27" xfId="0" applyNumberFormat="1" applyFont="1" applyFill="1" applyBorder="1"/>
    <xf numFmtId="4" fontId="21" fillId="0" borderId="27" xfId="0" applyNumberFormat="1" applyFont="1" applyFill="1" applyBorder="1"/>
    <xf numFmtId="0" fontId="11" fillId="0" borderId="0" xfId="0" applyFont="1" applyAlignment="1">
      <alignment horizontal="center"/>
    </xf>
    <xf numFmtId="166" fontId="20" fillId="15" borderId="28" xfId="0" applyNumberFormat="1" applyFont="1" applyFill="1" applyBorder="1" applyAlignment="1">
      <alignment horizontal="center"/>
    </xf>
    <xf numFmtId="166" fontId="20" fillId="15" borderId="28" xfId="0" applyNumberFormat="1" applyFont="1" applyFill="1" applyBorder="1" applyAlignment="1">
      <alignment horizontal="right"/>
    </xf>
    <xf numFmtId="0" fontId="0" fillId="15" borderId="28" xfId="0" applyFill="1" applyBorder="1"/>
    <xf numFmtId="49" fontId="11" fillId="15" borderId="28" xfId="0" applyNumberFormat="1" applyFont="1" applyFill="1" applyBorder="1" applyAlignment="1">
      <alignment horizontal="center"/>
    </xf>
    <xf numFmtId="166" fontId="11" fillId="15" borderId="28" xfId="0" applyNumberFormat="1" applyFont="1" applyFill="1" applyBorder="1" applyAlignment="1">
      <alignment horizontal="center"/>
    </xf>
    <xf numFmtId="0" fontId="20" fillId="16" borderId="24" xfId="0" applyFont="1" applyFill="1" applyBorder="1"/>
    <xf numFmtId="166" fontId="20" fillId="16" borderId="25" xfId="0" applyNumberFormat="1" applyFont="1" applyFill="1" applyBorder="1" applyAlignment="1">
      <alignment horizontal="center"/>
    </xf>
    <xf numFmtId="166" fontId="20" fillId="17" borderId="13" xfId="0" applyNumberFormat="1" applyFont="1" applyFill="1" applyBorder="1" applyAlignment="1">
      <alignment horizontal="center"/>
    </xf>
    <xf numFmtId="0" fontId="20" fillId="18" borderId="26" xfId="0" applyFont="1" applyFill="1" applyBorder="1"/>
    <xf numFmtId="166" fontId="20" fillId="18" borderId="27" xfId="0" applyNumberFormat="1" applyFont="1" applyFill="1" applyBorder="1" applyAlignment="1">
      <alignment horizontal="right"/>
    </xf>
    <xf numFmtId="166" fontId="20" fillId="17" borderId="16" xfId="0" applyNumberFormat="1" applyFont="1" applyFill="1" applyBorder="1" applyAlignment="1">
      <alignment horizontal="right"/>
    </xf>
    <xf numFmtId="0" fontId="20" fillId="19" borderId="26" xfId="0" applyFont="1" applyFill="1" applyBorder="1"/>
    <xf numFmtId="166" fontId="20" fillId="19" borderId="27" xfId="0" applyNumberFormat="1" applyFont="1" applyFill="1" applyBorder="1" applyAlignment="1">
      <alignment horizontal="right"/>
    </xf>
    <xf numFmtId="0" fontId="23" fillId="0" borderId="0" xfId="0" applyFont="1"/>
    <xf numFmtId="0" fontId="23" fillId="17" borderId="16" xfId="0" applyFont="1" applyFill="1" applyBorder="1"/>
    <xf numFmtId="49" fontId="24" fillId="17" borderId="16" xfId="0" applyNumberFormat="1" applyFont="1" applyFill="1" applyBorder="1" applyAlignment="1">
      <alignment horizontal="center"/>
    </xf>
    <xf numFmtId="166" fontId="24" fillId="17" borderId="16" xfId="0" applyNumberFormat="1" applyFont="1" applyFill="1" applyBorder="1" applyAlignment="1">
      <alignment horizontal="center"/>
    </xf>
    <xf numFmtId="0" fontId="20" fillId="20" borderId="26" xfId="0" applyFont="1" applyFill="1" applyBorder="1"/>
    <xf numFmtId="166" fontId="20" fillId="20" borderId="27" xfId="0" applyNumberFormat="1" applyFont="1" applyFill="1" applyBorder="1"/>
    <xf numFmtId="0" fontId="20" fillId="21" borderId="26" xfId="0" applyFont="1" applyFill="1" applyBorder="1"/>
    <xf numFmtId="166" fontId="20" fillId="21" borderId="27" xfId="0" applyNumberFormat="1" applyFont="1" applyFill="1" applyBorder="1"/>
    <xf numFmtId="0" fontId="20" fillId="22" borderId="26" xfId="0" applyFont="1" applyFill="1" applyBorder="1"/>
    <xf numFmtId="166" fontId="20" fillId="22" borderId="27" xfId="0" applyNumberFormat="1" applyFont="1" applyFill="1" applyBorder="1"/>
    <xf numFmtId="0" fontId="20" fillId="23" borderId="26" xfId="0" applyFont="1" applyFill="1" applyBorder="1"/>
    <xf numFmtId="166" fontId="20" fillId="23" borderId="27" xfId="0" applyNumberFormat="1" applyFont="1" applyFill="1" applyBorder="1"/>
    <xf numFmtId="0" fontId="20" fillId="24" borderId="26" xfId="0" applyFont="1" applyFill="1" applyBorder="1"/>
    <xf numFmtId="166" fontId="20" fillId="24" borderId="27" xfId="0" applyNumberFormat="1" applyFont="1" applyFill="1" applyBorder="1"/>
    <xf numFmtId="4" fontId="21" fillId="0" borderId="27" xfId="0" applyNumberFormat="1" applyFont="1" applyBorder="1"/>
    <xf numFmtId="0" fontId="24" fillId="0" borderId="0" xfId="0" applyFont="1" applyAlignment="1">
      <alignment horizontal="center"/>
    </xf>
  </cellXfs>
  <cellStyles count="112">
    <cellStyle name="Collegamento ipertestuale" xfId="3" builtinId="8" hidden="1"/>
    <cellStyle name="Collegamento ipertestuale" xfId="5" builtinId="8" hidden="1"/>
    <cellStyle name="Collegamento ipertestuale" xfId="7" builtinId="8" hidden="1"/>
    <cellStyle name="Collegamento ipertestuale" xfId="9" builtinId="8" hidden="1"/>
    <cellStyle name="Collegamento ipertestuale" xfId="11" builtinId="8" hidden="1"/>
    <cellStyle name="Collegamento ipertestuale" xfId="13" builtinId="8" hidden="1"/>
    <cellStyle name="Collegamento ipertestuale" xfId="15" builtinId="8" hidden="1"/>
    <cellStyle name="Collegamento ipertestuale" xfId="17" builtinId="8" hidden="1"/>
    <cellStyle name="Collegamento ipertestuale" xfId="19" builtinId="8" hidden="1"/>
    <cellStyle name="Collegamento ipertestuale" xfId="21" builtinId="8" hidden="1"/>
    <cellStyle name="Collegamento ipertestuale" xfId="23" builtinId="8" hidden="1"/>
    <cellStyle name="Collegamento ipertestuale" xfId="25" builtinId="8" hidden="1"/>
    <cellStyle name="Collegamento ipertestuale" xfId="27" builtinId="8" hidden="1"/>
    <cellStyle name="Collegamento ipertestuale" xfId="29" builtinId="8" hidden="1"/>
    <cellStyle name="Collegamento ipertestuale" xfId="31" builtinId="8" hidden="1"/>
    <cellStyle name="Collegamento ipertestuale" xfId="33" builtinId="8" hidden="1"/>
    <cellStyle name="Collegamento ipertestuale" xfId="35" builtinId="8" hidden="1"/>
    <cellStyle name="Collegamento ipertestuale" xfId="37" builtinId="8" hidden="1"/>
    <cellStyle name="Collegamento ipertestuale" xfId="39" builtinId="8" hidden="1"/>
    <cellStyle name="Collegamento ipertestuale" xfId="41" builtinId="8" hidden="1"/>
    <cellStyle name="Collegamento ipertestuale" xfId="43" builtinId="8" hidden="1"/>
    <cellStyle name="Collegamento ipertestuale" xfId="45" builtinId="8" hidden="1"/>
    <cellStyle name="Collegamento ipertestuale" xfId="47" builtinId="8" hidden="1"/>
    <cellStyle name="Collegamento ipertestuale" xfId="49" builtinId="8" hidden="1"/>
    <cellStyle name="Collegamento ipertestuale" xfId="51" builtinId="8" hidden="1"/>
    <cellStyle name="Collegamento ipertestuale" xfId="53" builtinId="8" hidden="1"/>
    <cellStyle name="Collegamento ipertestuale" xfId="55" builtinId="8" hidden="1"/>
    <cellStyle name="Collegamento ipertestuale" xfId="57" builtinId="8" hidden="1"/>
    <cellStyle name="Collegamento ipertestuale" xfId="59" builtinId="8" hidden="1"/>
    <cellStyle name="Collegamento ipertestuale" xfId="61" builtinId="8" hidden="1"/>
    <cellStyle name="Collegamento ipertestuale" xfId="63" builtinId="8" hidden="1"/>
    <cellStyle name="Collegamento ipertestuale" xfId="65" builtinId="8" hidden="1"/>
    <cellStyle name="Collegamento ipertestuale" xfId="67" builtinId="8" hidden="1"/>
    <cellStyle name="Collegamento ipertestuale" xfId="69" builtinId="8" hidden="1"/>
    <cellStyle name="Collegamento ipertestuale" xfId="71" builtinId="8" hidden="1"/>
    <cellStyle name="Collegamento ipertestuale" xfId="73" builtinId="8" hidden="1"/>
    <cellStyle name="Collegamento ipertestuale" xfId="75" builtinId="8" hidden="1"/>
    <cellStyle name="Collegamento ipertestuale" xfId="77" builtinId="8" hidden="1"/>
    <cellStyle name="Collegamento ipertestuale" xfId="79" builtinId="8" hidden="1"/>
    <cellStyle name="Collegamento ipertestuale" xfId="81" builtinId="8" hidden="1"/>
    <cellStyle name="Collegamento ipertestuale" xfId="83" builtinId="8" hidden="1"/>
    <cellStyle name="Collegamento ipertestuale" xfId="85" builtinId="8" hidden="1"/>
    <cellStyle name="Collegamento ipertestuale" xfId="87" builtinId="8" hidden="1"/>
    <cellStyle name="Collegamento ipertestuale" xfId="89" builtinId="8" hidden="1"/>
    <cellStyle name="Collegamento ipertestuale" xfId="91" builtinId="8" hidden="1"/>
    <cellStyle name="Collegamento ipertestuale" xfId="93" builtinId="8" hidden="1"/>
    <cellStyle name="Collegamento ipertestuale" xfId="95" builtinId="8" hidden="1"/>
    <cellStyle name="Collegamento ipertestuale" xfId="97" builtinId="8" hidden="1"/>
    <cellStyle name="Collegamento ipertestuale" xfId="99" builtinId="8" hidden="1"/>
    <cellStyle name="Collegamento ipertestuale" xfId="101" builtinId="8" hidden="1"/>
    <cellStyle name="Collegamento ipertestuale" xfId="103" builtinId="8" hidden="1"/>
    <cellStyle name="Collegamento ipertestuale" xfId="105" builtinId="8" hidden="1"/>
    <cellStyle name="Collegamento visitato" xfId="4" builtinId="9" hidden="1"/>
    <cellStyle name="Collegamento visitato" xfId="6" builtinId="9" hidden="1"/>
    <cellStyle name="Collegamento visitato" xfId="8" builtinId="9" hidden="1"/>
    <cellStyle name="Collegamento visitato" xfId="10" builtinId="9" hidden="1"/>
    <cellStyle name="Collegamento visitato" xfId="12" builtinId="9" hidden="1"/>
    <cellStyle name="Collegamento visitato" xfId="14" builtinId="9" hidden="1"/>
    <cellStyle name="Collegamento visitato" xfId="16" builtinId="9" hidden="1"/>
    <cellStyle name="Collegamento visitato" xfId="18" builtinId="9" hidden="1"/>
    <cellStyle name="Collegamento visitato" xfId="20" builtinId="9" hidden="1"/>
    <cellStyle name="Collegamento visitato" xfId="22" builtinId="9" hidden="1"/>
    <cellStyle name="Collegamento visitato" xfId="24" builtinId="9" hidden="1"/>
    <cellStyle name="Collegamento visitato" xfId="26" builtinId="9" hidden="1"/>
    <cellStyle name="Collegamento visitato" xfId="28" builtinId="9" hidden="1"/>
    <cellStyle name="Collegamento visitato" xfId="30" builtinId="9" hidden="1"/>
    <cellStyle name="Collegamento visitato" xfId="32" builtinId="9" hidden="1"/>
    <cellStyle name="Collegamento visitato" xfId="34" builtinId="9" hidden="1"/>
    <cellStyle name="Collegamento visitato" xfId="36" builtinId="9" hidden="1"/>
    <cellStyle name="Collegamento visitato" xfId="38" builtinId="9" hidden="1"/>
    <cellStyle name="Collegamento visitato" xfId="40" builtinId="9" hidden="1"/>
    <cellStyle name="Collegamento visitato" xfId="42" builtinId="9" hidden="1"/>
    <cellStyle name="Collegamento visitato" xfId="44" builtinId="9" hidden="1"/>
    <cellStyle name="Collegamento visitato" xfId="46" builtinId="9" hidden="1"/>
    <cellStyle name="Collegamento visitato" xfId="48" builtinId="9" hidden="1"/>
    <cellStyle name="Collegamento visitato" xfId="50" builtinId="9" hidden="1"/>
    <cellStyle name="Collegamento visitato" xfId="52" builtinId="9" hidden="1"/>
    <cellStyle name="Collegamento visitato" xfId="54" builtinId="9" hidden="1"/>
    <cellStyle name="Collegamento visitato" xfId="56" builtinId="9" hidden="1"/>
    <cellStyle name="Collegamento visitato" xfId="58" builtinId="9" hidden="1"/>
    <cellStyle name="Collegamento visitato" xfId="60" builtinId="9" hidden="1"/>
    <cellStyle name="Collegamento visitato" xfId="62" builtinId="9" hidden="1"/>
    <cellStyle name="Collegamento visitato" xfId="64" builtinId="9" hidden="1"/>
    <cellStyle name="Collegamento visitato" xfId="66" builtinId="9" hidden="1"/>
    <cellStyle name="Collegamento visitato" xfId="68" builtinId="9" hidden="1"/>
    <cellStyle name="Collegamento visitato" xfId="70" builtinId="9" hidden="1"/>
    <cellStyle name="Collegamento visitato" xfId="72" builtinId="9" hidden="1"/>
    <cellStyle name="Collegamento visitato" xfId="74" builtinId="9" hidden="1"/>
    <cellStyle name="Collegamento visitato" xfId="76" builtinId="9" hidden="1"/>
    <cellStyle name="Collegamento visitato" xfId="78" builtinId="9" hidden="1"/>
    <cellStyle name="Collegamento visitato" xfId="80" builtinId="9" hidden="1"/>
    <cellStyle name="Collegamento visitato" xfId="82" builtinId="9" hidden="1"/>
    <cellStyle name="Collegamento visitato" xfId="84" builtinId="9" hidden="1"/>
    <cellStyle name="Collegamento visitato" xfId="86" builtinId="9" hidden="1"/>
    <cellStyle name="Collegamento visitato" xfId="88" builtinId="9" hidden="1"/>
    <cellStyle name="Collegamento visitato" xfId="90" builtinId="9" hidden="1"/>
    <cellStyle name="Collegamento visitato" xfId="92" builtinId="9" hidden="1"/>
    <cellStyle name="Collegamento visitato" xfId="94" builtinId="9" hidden="1"/>
    <cellStyle name="Collegamento visitato" xfId="96" builtinId="9" hidden="1"/>
    <cellStyle name="Collegamento visitato" xfId="98" builtinId="9" hidden="1"/>
    <cellStyle name="Collegamento visitato" xfId="100" builtinId="9" hidden="1"/>
    <cellStyle name="Collegamento visitato" xfId="102" builtinId="9" hidden="1"/>
    <cellStyle name="Collegamento visitato" xfId="104" builtinId="9" hidden="1"/>
    <cellStyle name="Collegamento visitato" xfId="106" builtinId="9" hidden="1"/>
    <cellStyle name="Collegamento visitato" xfId="107" builtinId="9" hidden="1"/>
    <cellStyle name="Collegamento visitato" xfId="108" builtinId="9" hidden="1"/>
    <cellStyle name="Collegamento visitato" xfId="109" builtinId="9" hidden="1"/>
    <cellStyle name="Collegamento visitato" xfId="110" builtinId="9" hidden="1"/>
    <cellStyle name="Collegamento visitato" xfId="111" builtinId="9" hidden="1"/>
    <cellStyle name="Normale" xfId="0" builtinId="0"/>
    <cellStyle name="Standard_FINMUST" xfId="1"/>
    <cellStyle name="Standard_Kurs" xfId="2"/>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6"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vmlDrawing" Target="../drawings/vmlDrawing1.vml"/><Relationship Id="rId2"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86"/>
  <sheetViews>
    <sheetView topLeftCell="A56" workbookViewId="0">
      <selection activeCell="G74" sqref="G74"/>
    </sheetView>
  </sheetViews>
  <sheetFormatPr baseColWidth="10" defaultColWidth="37.83203125" defaultRowHeight="15" x14ac:dyDescent="0"/>
  <cols>
    <col min="1" max="1" width="47.1640625" customWidth="1"/>
    <col min="2" max="6" width="28.33203125" customWidth="1"/>
  </cols>
  <sheetData>
    <row r="1" spans="1:6" ht="39" customHeight="1">
      <c r="A1" s="70" t="s">
        <v>85</v>
      </c>
      <c r="B1" s="70"/>
      <c r="C1" s="70"/>
      <c r="D1" s="70"/>
      <c r="E1" s="70"/>
      <c r="F1" s="71"/>
    </row>
    <row r="2" spans="1:6" ht="59" customHeight="1">
      <c r="A2" s="67"/>
      <c r="B2" s="67"/>
      <c r="C2" s="67"/>
      <c r="D2" s="67"/>
      <c r="E2" s="67"/>
      <c r="F2" s="68"/>
    </row>
    <row r="3" spans="1:6" ht="51" customHeight="1">
      <c r="A3" s="66"/>
      <c r="B3" s="66"/>
      <c r="C3" s="66"/>
      <c r="D3" s="66"/>
      <c r="E3" s="66"/>
      <c r="F3" s="69"/>
    </row>
    <row r="4" spans="1:6" ht="21">
      <c r="A4" s="65" t="s">
        <v>0</v>
      </c>
      <c r="B4" s="29"/>
      <c r="C4" s="29"/>
      <c r="D4" s="29"/>
      <c r="E4" s="30"/>
      <c r="F4" s="31"/>
    </row>
    <row r="5" spans="1:6" ht="69" customHeight="1">
      <c r="A5" s="1" t="s">
        <v>37</v>
      </c>
      <c r="B5" s="62"/>
      <c r="C5" s="63"/>
      <c r="D5" s="63"/>
      <c r="E5" s="63"/>
      <c r="F5" s="64"/>
    </row>
    <row r="6" spans="1:6" ht="20" customHeight="1">
      <c r="A6" s="28" t="s">
        <v>38</v>
      </c>
      <c r="B6" s="29"/>
      <c r="C6" s="29"/>
      <c r="D6" s="29"/>
      <c r="E6" s="30"/>
      <c r="F6" s="31"/>
    </row>
    <row r="7" spans="1:6" ht="24" customHeight="1">
      <c r="A7" s="1" t="s">
        <v>1</v>
      </c>
      <c r="B7" s="37"/>
      <c r="C7" s="38"/>
      <c r="D7" s="38"/>
      <c r="E7" s="35"/>
      <c r="F7" s="36"/>
    </row>
    <row r="8" spans="1:6" ht="20" customHeight="1">
      <c r="A8" s="1" t="s">
        <v>2</v>
      </c>
      <c r="B8" s="33"/>
      <c r="C8" s="34"/>
      <c r="D8" s="34"/>
      <c r="E8" s="35"/>
      <c r="F8" s="36"/>
    </row>
    <row r="9" spans="1:6" ht="21" customHeight="1">
      <c r="A9" s="1" t="s">
        <v>3</v>
      </c>
      <c r="B9" s="33"/>
      <c r="C9" s="34"/>
      <c r="D9" s="34"/>
      <c r="E9" s="35"/>
      <c r="F9" s="36"/>
    </row>
    <row r="10" spans="1:6">
      <c r="A10" s="1" t="s">
        <v>4</v>
      </c>
      <c r="B10" s="33"/>
      <c r="C10" s="34"/>
      <c r="D10" s="34"/>
      <c r="E10" s="35"/>
      <c r="F10" s="36"/>
    </row>
    <row r="11" spans="1:6" ht="18" customHeight="1">
      <c r="A11" s="2" t="s">
        <v>5</v>
      </c>
      <c r="B11" s="33"/>
      <c r="C11" s="34"/>
      <c r="D11" s="34"/>
      <c r="E11" s="35"/>
      <c r="F11" s="36"/>
    </row>
    <row r="12" spans="1:6" ht="18" customHeight="1">
      <c r="A12" s="7" t="s">
        <v>39</v>
      </c>
      <c r="B12" s="33"/>
      <c r="C12" s="34"/>
      <c r="D12" s="34"/>
      <c r="E12" s="35"/>
      <c r="F12" s="36"/>
    </row>
    <row r="13" spans="1:6" ht="18" customHeight="1">
      <c r="A13" s="6" t="s">
        <v>40</v>
      </c>
      <c r="B13" s="33"/>
      <c r="C13" s="34"/>
      <c r="D13" s="34"/>
      <c r="E13" s="35"/>
      <c r="F13" s="36"/>
    </row>
    <row r="14" spans="1:6" ht="17">
      <c r="A14" s="28" t="s">
        <v>41</v>
      </c>
      <c r="B14" s="32"/>
      <c r="C14" s="32"/>
      <c r="D14" s="32"/>
      <c r="E14" s="30"/>
      <c r="F14" s="31"/>
    </row>
    <row r="15" spans="1:6" ht="79" customHeight="1">
      <c r="A15" s="1" t="s">
        <v>42</v>
      </c>
      <c r="B15" s="39"/>
      <c r="C15" s="40"/>
      <c r="D15" s="40"/>
      <c r="E15" s="35"/>
      <c r="F15" s="36"/>
    </row>
    <row r="16" spans="1:6" ht="79" customHeight="1">
      <c r="A16" s="1" t="s">
        <v>43</v>
      </c>
      <c r="B16" s="33"/>
      <c r="C16" s="34"/>
      <c r="D16" s="34"/>
      <c r="E16" s="35"/>
      <c r="F16" s="36"/>
    </row>
    <row r="17" spans="1:6" ht="79" customHeight="1">
      <c r="A17" s="1" t="s">
        <v>44</v>
      </c>
      <c r="B17" s="33"/>
      <c r="C17" s="34"/>
      <c r="D17" s="34"/>
      <c r="E17" s="35"/>
      <c r="F17" s="36"/>
    </row>
    <row r="18" spans="1:6" ht="37" customHeight="1">
      <c r="A18" s="3" t="s">
        <v>51</v>
      </c>
      <c r="B18" s="33"/>
      <c r="C18" s="34"/>
      <c r="D18" s="34"/>
      <c r="E18" s="35"/>
      <c r="F18" s="36"/>
    </row>
    <row r="19" spans="1:6" ht="79" customHeight="1">
      <c r="A19" s="6" t="s">
        <v>45</v>
      </c>
      <c r="B19" s="33"/>
      <c r="C19" s="34"/>
      <c r="D19" s="34"/>
      <c r="E19" s="35"/>
      <c r="F19" s="36"/>
    </row>
    <row r="20" spans="1:6" ht="22" customHeight="1">
      <c r="A20" s="28" t="s">
        <v>50</v>
      </c>
      <c r="B20" s="32"/>
      <c r="C20" s="32"/>
      <c r="D20" s="32"/>
      <c r="E20" s="30"/>
      <c r="F20" s="31"/>
    </row>
    <row r="21" spans="1:6" ht="22" customHeight="1">
      <c r="A21" s="41"/>
      <c r="B21" s="42"/>
      <c r="C21" s="42"/>
      <c r="D21" s="42"/>
      <c r="E21" s="43"/>
      <c r="F21" s="43"/>
    </row>
    <row r="22" spans="1:6" ht="17">
      <c r="A22" s="28" t="s">
        <v>11</v>
      </c>
      <c r="B22" s="32"/>
      <c r="C22" s="32"/>
      <c r="D22" s="32"/>
      <c r="E22" s="30"/>
      <c r="F22" s="31"/>
    </row>
    <row r="23" spans="1:6" ht="37" customHeight="1">
      <c r="A23" s="4" t="s">
        <v>12</v>
      </c>
      <c r="B23" s="39"/>
      <c r="C23" s="40"/>
      <c r="D23" s="40"/>
      <c r="E23" s="35"/>
      <c r="F23" s="36"/>
    </row>
    <row r="24" spans="1:6" ht="37" customHeight="1">
      <c r="A24" s="4" t="s">
        <v>13</v>
      </c>
      <c r="B24" s="33"/>
      <c r="C24" s="34"/>
      <c r="D24" s="34"/>
      <c r="E24" s="35"/>
      <c r="F24" s="36"/>
    </row>
    <row r="25" spans="1:6" ht="37" customHeight="1">
      <c r="A25" s="9" t="s">
        <v>15</v>
      </c>
      <c r="B25" s="33"/>
      <c r="C25" s="34"/>
      <c r="D25" s="34"/>
      <c r="E25" s="35"/>
      <c r="F25" s="36"/>
    </row>
    <row r="26" spans="1:6" ht="37" customHeight="1">
      <c r="A26" s="4" t="s">
        <v>14</v>
      </c>
      <c r="B26" s="33"/>
      <c r="C26" s="34"/>
      <c r="D26" s="34"/>
      <c r="E26" s="35"/>
      <c r="F26" s="36"/>
    </row>
    <row r="27" spans="1:6" ht="17">
      <c r="A27" s="28" t="s">
        <v>53</v>
      </c>
      <c r="B27" s="32"/>
      <c r="C27" s="32"/>
      <c r="D27" s="32"/>
      <c r="E27" s="30"/>
      <c r="F27" s="31"/>
    </row>
    <row r="28" spans="1:6" ht="37" customHeight="1">
      <c r="A28" s="4" t="s">
        <v>17</v>
      </c>
      <c r="B28" s="33"/>
      <c r="C28" s="34"/>
      <c r="D28" s="34"/>
      <c r="E28" s="35"/>
      <c r="F28" s="36"/>
    </row>
    <row r="29" spans="1:6" ht="37" customHeight="1">
      <c r="A29" s="4" t="s">
        <v>18</v>
      </c>
      <c r="B29" s="33"/>
      <c r="C29" s="34"/>
      <c r="D29" s="34"/>
      <c r="E29" s="35"/>
      <c r="F29" s="36"/>
    </row>
    <row r="30" spans="1:6" ht="37" customHeight="1">
      <c r="A30" s="4" t="s">
        <v>19</v>
      </c>
      <c r="B30" s="33"/>
      <c r="C30" s="34"/>
      <c r="D30" s="34"/>
      <c r="E30" s="35"/>
      <c r="F30" s="36"/>
    </row>
    <row r="31" spans="1:6" ht="17">
      <c r="A31" s="28" t="s">
        <v>16</v>
      </c>
      <c r="B31" s="32"/>
      <c r="C31" s="32"/>
      <c r="D31" s="32"/>
      <c r="E31" s="30"/>
      <c r="F31" s="31"/>
    </row>
    <row r="32" spans="1:6" ht="56" customHeight="1">
      <c r="A32" s="4" t="s">
        <v>52</v>
      </c>
      <c r="B32" s="33"/>
      <c r="C32" s="34"/>
      <c r="D32" s="34"/>
      <c r="E32" s="35"/>
      <c r="F32" s="36"/>
    </row>
    <row r="33" spans="1:6" ht="17">
      <c r="A33" s="28" t="s">
        <v>20</v>
      </c>
      <c r="B33" s="32"/>
      <c r="C33" s="32"/>
      <c r="D33" s="32"/>
      <c r="E33" s="30"/>
      <c r="F33" s="31"/>
    </row>
    <row r="34" spans="1:6" ht="37" customHeight="1">
      <c r="A34" s="5"/>
      <c r="B34" s="47" t="s">
        <v>21</v>
      </c>
      <c r="C34" s="48"/>
      <c r="D34" s="27" t="s">
        <v>83</v>
      </c>
      <c r="E34" s="47" t="s">
        <v>22</v>
      </c>
      <c r="F34" s="48"/>
    </row>
    <row r="35" spans="1:6" ht="37" customHeight="1">
      <c r="A35" s="4" t="s">
        <v>23</v>
      </c>
      <c r="B35" s="44"/>
      <c r="C35" s="45"/>
      <c r="D35" s="12"/>
      <c r="E35" s="44"/>
      <c r="F35" s="46"/>
    </row>
    <row r="36" spans="1:6" ht="37" customHeight="1">
      <c r="A36" s="4" t="s">
        <v>24</v>
      </c>
      <c r="B36" s="44"/>
      <c r="C36" s="46"/>
      <c r="D36" s="13"/>
      <c r="E36" s="44"/>
      <c r="F36" s="46"/>
    </row>
    <row r="37" spans="1:6" ht="37" customHeight="1">
      <c r="A37" s="4" t="s">
        <v>25</v>
      </c>
      <c r="B37" s="44"/>
      <c r="C37" s="46"/>
      <c r="D37" s="13"/>
      <c r="E37" s="44"/>
      <c r="F37" s="46"/>
    </row>
    <row r="38" spans="1:6" ht="37" customHeight="1">
      <c r="A38" s="4" t="s">
        <v>26</v>
      </c>
      <c r="B38" s="44"/>
      <c r="C38" s="46"/>
      <c r="D38" s="13"/>
      <c r="E38" s="44"/>
      <c r="F38" s="46"/>
    </row>
    <row r="39" spans="1:6" ht="37" customHeight="1">
      <c r="A39" s="9" t="s">
        <v>27</v>
      </c>
      <c r="B39" s="60"/>
      <c r="C39" s="61"/>
      <c r="D39" s="14"/>
      <c r="E39" s="44"/>
      <c r="F39" s="46"/>
    </row>
    <row r="40" spans="1:6" ht="17">
      <c r="A40" s="28" t="s">
        <v>46</v>
      </c>
      <c r="B40" s="32"/>
      <c r="C40" s="32"/>
      <c r="D40" s="32"/>
      <c r="E40" s="30"/>
      <c r="F40" s="31"/>
    </row>
    <row r="41" spans="1:6" ht="37" customHeight="1">
      <c r="A41" s="10" t="s">
        <v>6</v>
      </c>
      <c r="B41" s="15"/>
      <c r="C41" s="15"/>
      <c r="D41" s="15"/>
      <c r="E41" s="15"/>
      <c r="F41" s="16"/>
    </row>
    <row r="42" spans="1:6" ht="37" customHeight="1">
      <c r="A42" s="1" t="s">
        <v>7</v>
      </c>
      <c r="B42" s="16"/>
      <c r="C42" s="16"/>
      <c r="D42" s="16"/>
      <c r="E42" s="16"/>
      <c r="F42" s="16"/>
    </row>
    <row r="43" spans="1:6" ht="37" customHeight="1">
      <c r="A43" s="1" t="s">
        <v>47</v>
      </c>
      <c r="B43" s="16"/>
      <c r="C43" s="16"/>
      <c r="D43" s="16"/>
      <c r="E43" s="16"/>
      <c r="F43" s="16"/>
    </row>
    <row r="44" spans="1:6" ht="37" customHeight="1">
      <c r="A44" s="10" t="s">
        <v>8</v>
      </c>
      <c r="B44" s="15"/>
      <c r="C44" s="15"/>
      <c r="D44" s="15"/>
      <c r="E44" s="15"/>
      <c r="F44" s="15"/>
    </row>
    <row r="45" spans="1:6" ht="37" customHeight="1">
      <c r="A45" s="1" t="s">
        <v>48</v>
      </c>
      <c r="B45" s="16"/>
      <c r="C45" s="16"/>
      <c r="D45" s="16"/>
      <c r="E45" s="16"/>
      <c r="F45" s="16"/>
    </row>
    <row r="46" spans="1:6" ht="37" customHeight="1">
      <c r="A46" s="1" t="s">
        <v>49</v>
      </c>
      <c r="B46" s="16"/>
      <c r="C46" s="16"/>
      <c r="D46" s="16"/>
      <c r="E46" s="16"/>
      <c r="F46" s="16"/>
    </row>
    <row r="47" spans="1:6" ht="37" customHeight="1">
      <c r="A47" s="1" t="s">
        <v>9</v>
      </c>
      <c r="B47" s="16"/>
      <c r="C47" s="16"/>
      <c r="D47" s="16"/>
      <c r="E47" s="16"/>
      <c r="F47" s="16"/>
    </row>
    <row r="48" spans="1:6" ht="37" customHeight="1">
      <c r="A48" s="1" t="s">
        <v>10</v>
      </c>
      <c r="B48" s="16"/>
      <c r="C48" s="16"/>
      <c r="D48" s="16"/>
      <c r="E48" s="16"/>
      <c r="F48" s="16"/>
    </row>
    <row r="49" spans="1:6" ht="22" customHeight="1">
      <c r="A49" s="28" t="s">
        <v>55</v>
      </c>
      <c r="B49" s="32"/>
      <c r="C49" s="32"/>
      <c r="D49" s="32"/>
      <c r="E49" s="30"/>
      <c r="F49" s="31"/>
    </row>
    <row r="50" spans="1:6" ht="22" customHeight="1">
      <c r="A50" s="41"/>
      <c r="B50" s="42"/>
      <c r="C50" s="42"/>
      <c r="D50" s="42"/>
      <c r="E50" s="43"/>
      <c r="F50" s="43"/>
    </row>
    <row r="51" spans="1:6" ht="17">
      <c r="A51" s="28" t="s">
        <v>56</v>
      </c>
      <c r="B51" s="32"/>
      <c r="C51" s="32"/>
      <c r="D51" s="32"/>
      <c r="E51" s="30"/>
      <c r="F51" s="31"/>
    </row>
    <row r="52" spans="1:6" ht="37" customHeight="1">
      <c r="A52" s="26" t="s">
        <v>29</v>
      </c>
      <c r="B52" s="56"/>
      <c r="C52" s="57"/>
      <c r="D52" s="57"/>
      <c r="E52" s="58"/>
      <c r="F52" s="59"/>
    </row>
    <row r="53" spans="1:6" ht="37" customHeight="1">
      <c r="A53" s="4" t="s">
        <v>30</v>
      </c>
      <c r="B53" s="33"/>
      <c r="C53" s="34"/>
      <c r="D53" s="34"/>
      <c r="E53" s="35"/>
      <c r="F53" s="36"/>
    </row>
    <row r="54" spans="1:6" ht="37" customHeight="1">
      <c r="A54" s="3" t="s">
        <v>54</v>
      </c>
      <c r="B54" s="33"/>
      <c r="C54" s="34"/>
      <c r="D54" s="34"/>
      <c r="E54" s="35"/>
      <c r="F54" s="36"/>
    </row>
    <row r="55" spans="1:6" ht="37" customHeight="1">
      <c r="A55" s="3" t="s">
        <v>84</v>
      </c>
      <c r="B55" s="33"/>
      <c r="C55" s="34"/>
      <c r="D55" s="34"/>
      <c r="E55" s="35"/>
      <c r="F55" s="36"/>
    </row>
    <row r="56" spans="1:6" ht="22" customHeight="1">
      <c r="A56" s="28" t="s">
        <v>57</v>
      </c>
      <c r="B56" s="32"/>
      <c r="C56" s="32"/>
      <c r="D56" s="32"/>
      <c r="E56" s="30"/>
      <c r="F56" s="30"/>
    </row>
    <row r="57" spans="1:6" ht="42" customHeight="1">
      <c r="A57" s="49" t="s">
        <v>59</v>
      </c>
      <c r="B57" s="50"/>
      <c r="C57" s="50"/>
      <c r="D57" s="50"/>
      <c r="E57" s="43"/>
      <c r="F57" s="43"/>
    </row>
    <row r="58" spans="1:6" ht="22" customHeight="1">
      <c r="A58" s="23"/>
      <c r="B58" s="24" t="s">
        <v>58</v>
      </c>
      <c r="C58" s="25" t="s">
        <v>60</v>
      </c>
      <c r="D58" s="25" t="s">
        <v>61</v>
      </c>
      <c r="E58" s="25" t="s">
        <v>62</v>
      </c>
      <c r="F58" s="25" t="s">
        <v>63</v>
      </c>
    </row>
    <row r="59" spans="1:6" ht="20" customHeight="1">
      <c r="A59" s="11" t="s">
        <v>64</v>
      </c>
      <c r="B59" s="17">
        <f>B60*B61</f>
        <v>80000</v>
      </c>
      <c r="C59" s="15"/>
      <c r="D59" s="16"/>
      <c r="E59" s="16"/>
      <c r="F59" s="16"/>
    </row>
    <row r="60" spans="1:6" ht="20" customHeight="1">
      <c r="A60" s="3" t="s">
        <v>81</v>
      </c>
      <c r="B60" s="18">
        <v>400</v>
      </c>
      <c r="C60" s="16"/>
      <c r="D60" s="16"/>
      <c r="E60" s="16"/>
      <c r="F60" s="16"/>
    </row>
    <row r="61" spans="1:6" ht="20" customHeight="1">
      <c r="A61" s="3" t="s">
        <v>82</v>
      </c>
      <c r="B61" s="19">
        <v>200</v>
      </c>
      <c r="C61" s="16"/>
      <c r="D61" s="16"/>
      <c r="E61" s="16"/>
      <c r="F61" s="16"/>
    </row>
    <row r="62" spans="1:6" ht="20" customHeight="1">
      <c r="A62" s="8" t="s">
        <v>65</v>
      </c>
      <c r="B62" s="16"/>
      <c r="C62" s="16"/>
      <c r="D62" s="16"/>
      <c r="E62" s="16"/>
      <c r="F62" s="16"/>
    </row>
    <row r="63" spans="1:6" ht="20" customHeight="1">
      <c r="A63" s="3" t="s">
        <v>80</v>
      </c>
      <c r="B63" s="18">
        <v>10000</v>
      </c>
      <c r="C63" s="16"/>
      <c r="D63" s="16"/>
      <c r="E63" s="16"/>
      <c r="F63" s="16"/>
    </row>
    <row r="64" spans="1:6" ht="20" customHeight="1">
      <c r="A64" s="3" t="s">
        <v>66</v>
      </c>
      <c r="B64" s="18">
        <v>4200</v>
      </c>
      <c r="C64" s="16"/>
      <c r="D64" s="16"/>
      <c r="E64" s="16"/>
      <c r="F64" s="16"/>
    </row>
    <row r="65" spans="1:6" ht="20" customHeight="1">
      <c r="A65" s="8" t="s">
        <v>67</v>
      </c>
      <c r="B65" s="18">
        <f>B63+B64</f>
        <v>14200</v>
      </c>
      <c r="C65" s="16"/>
      <c r="D65" s="16"/>
      <c r="E65" s="16"/>
      <c r="F65" s="16"/>
    </row>
    <row r="66" spans="1:6" ht="20" customHeight="1">
      <c r="A66" s="8" t="s">
        <v>68</v>
      </c>
      <c r="B66" s="18">
        <f>B59-B65</f>
        <v>65800</v>
      </c>
      <c r="C66" s="16"/>
      <c r="D66" s="16"/>
      <c r="E66" s="16"/>
      <c r="F66" s="16"/>
    </row>
    <row r="67" spans="1:6" ht="20" customHeight="1">
      <c r="A67" s="3" t="s">
        <v>69</v>
      </c>
      <c r="B67" s="20">
        <f>B66/B59</f>
        <v>0.82250000000000001</v>
      </c>
      <c r="C67" s="16"/>
      <c r="D67" s="16"/>
      <c r="E67" s="16"/>
      <c r="F67" s="16"/>
    </row>
    <row r="68" spans="1:6" ht="20" customHeight="1">
      <c r="A68" s="8" t="s">
        <v>70</v>
      </c>
      <c r="B68" s="16"/>
      <c r="C68" s="16"/>
      <c r="D68" s="16"/>
      <c r="E68" s="16"/>
      <c r="F68" s="16"/>
    </row>
    <row r="69" spans="1:6" ht="20" customHeight="1">
      <c r="A69" s="3" t="s">
        <v>71</v>
      </c>
      <c r="B69" s="21">
        <v>28800</v>
      </c>
      <c r="C69" s="16"/>
      <c r="D69" s="16"/>
      <c r="E69" s="16"/>
      <c r="F69" s="16"/>
    </row>
    <row r="70" spans="1:6" ht="20" customHeight="1">
      <c r="A70" s="3" t="s">
        <v>73</v>
      </c>
      <c r="B70" s="18">
        <v>3000</v>
      </c>
      <c r="C70" s="16"/>
      <c r="D70" s="16"/>
      <c r="E70" s="16"/>
      <c r="F70" s="16"/>
    </row>
    <row r="71" spans="1:6" ht="20" customHeight="1">
      <c r="A71" s="3" t="s">
        <v>72</v>
      </c>
      <c r="B71" s="18">
        <v>1200</v>
      </c>
      <c r="C71" s="16"/>
      <c r="D71" s="16"/>
      <c r="E71" s="16"/>
      <c r="F71" s="16"/>
    </row>
    <row r="72" spans="1:6" ht="20" customHeight="1">
      <c r="A72" s="8" t="s">
        <v>74</v>
      </c>
      <c r="B72" s="18">
        <f>B69+B70+B71</f>
        <v>33000</v>
      </c>
      <c r="C72" s="16"/>
      <c r="D72" s="16"/>
      <c r="E72" s="16"/>
      <c r="F72" s="16"/>
    </row>
    <row r="73" spans="1:6" ht="20" customHeight="1">
      <c r="A73" s="72" t="s">
        <v>75</v>
      </c>
      <c r="B73" s="22">
        <f>B72/B67</f>
        <v>40121.580547112462</v>
      </c>
      <c r="C73" s="16"/>
      <c r="D73" s="16"/>
      <c r="E73" s="16"/>
      <c r="F73" s="16"/>
    </row>
    <row r="74" spans="1:6" ht="20" customHeight="1">
      <c r="A74" s="8" t="s">
        <v>76</v>
      </c>
      <c r="B74" s="18">
        <f>B65+B72</f>
        <v>47200</v>
      </c>
      <c r="C74" s="16"/>
      <c r="D74" s="16"/>
      <c r="E74" s="16"/>
      <c r="F74" s="16"/>
    </row>
    <row r="75" spans="1:6" ht="20" customHeight="1">
      <c r="A75" s="8" t="s">
        <v>77</v>
      </c>
      <c r="B75" s="18">
        <f>B59-B74</f>
        <v>32800</v>
      </c>
      <c r="C75" s="16"/>
      <c r="D75" s="16"/>
      <c r="E75" s="16"/>
      <c r="F75" s="16"/>
    </row>
    <row r="76" spans="1:6" ht="20" customHeight="1">
      <c r="A76" s="8" t="s">
        <v>79</v>
      </c>
      <c r="B76" s="18">
        <f>B75*30%</f>
        <v>9840</v>
      </c>
      <c r="C76" s="16"/>
      <c r="D76" s="16"/>
      <c r="E76" s="16"/>
      <c r="F76" s="16"/>
    </row>
    <row r="77" spans="1:6" ht="20" customHeight="1">
      <c r="A77" s="8" t="s">
        <v>78</v>
      </c>
      <c r="B77" s="18">
        <f>B75-B76</f>
        <v>22960</v>
      </c>
      <c r="C77" s="16"/>
      <c r="D77" s="16"/>
      <c r="E77" s="16"/>
      <c r="F77" s="16"/>
    </row>
    <row r="78" spans="1:6" ht="20" customHeight="1">
      <c r="A78" s="3"/>
      <c r="B78" s="16"/>
      <c r="C78" s="16"/>
      <c r="D78" s="16"/>
      <c r="E78" s="16"/>
      <c r="F78" s="16"/>
    </row>
    <row r="79" spans="1:6" ht="17">
      <c r="A79" s="51" t="s">
        <v>28</v>
      </c>
      <c r="B79" s="52"/>
      <c r="C79" s="52"/>
      <c r="D79" s="52"/>
      <c r="E79" s="53"/>
      <c r="F79" s="53"/>
    </row>
    <row r="80" spans="1:6" ht="37" customHeight="1">
      <c r="A80" s="1" t="s">
        <v>31</v>
      </c>
      <c r="B80" s="33"/>
      <c r="C80" s="34"/>
      <c r="D80" s="34"/>
      <c r="E80" s="35"/>
      <c r="F80" s="36"/>
    </row>
    <row r="81" spans="1:6" ht="37" customHeight="1">
      <c r="A81" s="1" t="s">
        <v>32</v>
      </c>
      <c r="B81" s="33"/>
      <c r="C81" s="34"/>
      <c r="D81" s="34"/>
      <c r="E81" s="35"/>
      <c r="F81" s="36"/>
    </row>
    <row r="82" spans="1:6" ht="37" customHeight="1">
      <c r="A82" s="1" t="s">
        <v>33</v>
      </c>
      <c r="B82" s="33"/>
      <c r="C82" s="34"/>
      <c r="D82" s="34"/>
      <c r="E82" s="35"/>
      <c r="F82" s="36"/>
    </row>
    <row r="83" spans="1:6" ht="37" customHeight="1">
      <c r="A83" s="1" t="s">
        <v>34</v>
      </c>
      <c r="B83" s="33"/>
      <c r="C83" s="34"/>
      <c r="D83" s="34"/>
      <c r="E83" s="35"/>
      <c r="F83" s="36"/>
    </row>
    <row r="84" spans="1:6" ht="37" customHeight="1">
      <c r="A84" s="1" t="s">
        <v>35</v>
      </c>
      <c r="B84" s="33"/>
      <c r="C84" s="34"/>
      <c r="D84" s="34"/>
      <c r="E84" s="35"/>
      <c r="F84" s="36"/>
    </row>
    <row r="85" spans="1:6" ht="17">
      <c r="A85" s="54" t="s">
        <v>36</v>
      </c>
      <c r="B85" s="55"/>
      <c r="C85" s="55"/>
      <c r="D85" s="55"/>
      <c r="E85" s="53"/>
      <c r="F85" s="53"/>
    </row>
    <row r="86" spans="1:6" ht="37" customHeight="1">
      <c r="A86" s="4"/>
      <c r="B86" s="33"/>
      <c r="C86" s="34"/>
      <c r="D86" s="34"/>
      <c r="E86" s="35"/>
      <c r="F86" s="36"/>
    </row>
  </sheetData>
  <mergeCells count="61">
    <mergeCell ref="A1:F3"/>
    <mergeCell ref="B5:F5"/>
    <mergeCell ref="A4:F4"/>
    <mergeCell ref="B28:F28"/>
    <mergeCell ref="A27:F27"/>
    <mergeCell ref="B26:F26"/>
    <mergeCell ref="B25:F25"/>
    <mergeCell ref="B24:F24"/>
    <mergeCell ref="B13:F13"/>
    <mergeCell ref="B12:F12"/>
    <mergeCell ref="B11:F11"/>
    <mergeCell ref="A20:F20"/>
    <mergeCell ref="B19:F19"/>
    <mergeCell ref="B18:F18"/>
    <mergeCell ref="B17:F17"/>
    <mergeCell ref="B16:F16"/>
    <mergeCell ref="B15:F15"/>
    <mergeCell ref="B82:F82"/>
    <mergeCell ref="B81:F81"/>
    <mergeCell ref="B80:F80"/>
    <mergeCell ref="A51:F51"/>
    <mergeCell ref="B52:F52"/>
    <mergeCell ref="B53:F53"/>
    <mergeCell ref="B54:F54"/>
    <mergeCell ref="B55:F55"/>
    <mergeCell ref="B86:F86"/>
    <mergeCell ref="A49:F49"/>
    <mergeCell ref="A40:F40"/>
    <mergeCell ref="E34:F34"/>
    <mergeCell ref="B34:C34"/>
    <mergeCell ref="E35:F35"/>
    <mergeCell ref="E36:F36"/>
    <mergeCell ref="E37:F37"/>
    <mergeCell ref="E38:F38"/>
    <mergeCell ref="E39:F39"/>
    <mergeCell ref="A56:F56"/>
    <mergeCell ref="A57:F57"/>
    <mergeCell ref="A79:F79"/>
    <mergeCell ref="A85:F85"/>
    <mergeCell ref="B84:F84"/>
    <mergeCell ref="B83:F83"/>
    <mergeCell ref="B29:F29"/>
    <mergeCell ref="B23:F23"/>
    <mergeCell ref="A22:F22"/>
    <mergeCell ref="A50:F50"/>
    <mergeCell ref="A21:F21"/>
    <mergeCell ref="B35:C35"/>
    <mergeCell ref="B36:C36"/>
    <mergeCell ref="B37:C37"/>
    <mergeCell ref="B38:C38"/>
    <mergeCell ref="B39:C39"/>
    <mergeCell ref="B32:F32"/>
    <mergeCell ref="A31:F31"/>
    <mergeCell ref="B30:F30"/>
    <mergeCell ref="A33:F33"/>
    <mergeCell ref="A6:F6"/>
    <mergeCell ref="A14:F14"/>
    <mergeCell ref="B10:F10"/>
    <mergeCell ref="B9:F9"/>
    <mergeCell ref="B8:F8"/>
    <mergeCell ref="B7:F7"/>
  </mergeCells>
  <conditionalFormatting sqref="A14">
    <cfRule type="colorScale" priority="43">
      <colorScale>
        <cfvo type="min"/>
        <cfvo type="percentile" val="50"/>
        <cfvo type="max"/>
        <color rgb="FFF8696B"/>
        <color rgb="FFFFEB84"/>
        <color rgb="FF63BE7B"/>
      </colorScale>
    </cfRule>
  </conditionalFormatting>
  <conditionalFormatting sqref="A40">
    <cfRule type="colorScale" priority="42">
      <colorScale>
        <cfvo type="min"/>
        <cfvo type="percentile" val="50"/>
        <cfvo type="max"/>
        <color rgb="FFF8696B"/>
        <color rgb="FFFFEB84"/>
        <color rgb="FF63BE7B"/>
      </colorScale>
    </cfRule>
  </conditionalFormatting>
  <conditionalFormatting sqref="A28">
    <cfRule type="colorScale" priority="41">
      <colorScale>
        <cfvo type="min"/>
        <cfvo type="percentile" val="50"/>
        <cfvo type="max"/>
        <color rgb="FFF8696B"/>
        <color rgb="FFFFEB84"/>
        <color rgb="FF63BE7B"/>
      </colorScale>
    </cfRule>
  </conditionalFormatting>
  <conditionalFormatting sqref="A38">
    <cfRule type="colorScale" priority="40">
      <colorScale>
        <cfvo type="min"/>
        <cfvo type="percentile" val="50"/>
        <cfvo type="max"/>
        <color rgb="FFF8696B"/>
        <color rgb="FFFFEB84"/>
        <color rgb="FF63BE7B"/>
      </colorScale>
    </cfRule>
  </conditionalFormatting>
  <conditionalFormatting sqref="A4">
    <cfRule type="colorScale" priority="44">
      <colorScale>
        <cfvo type="min"/>
        <cfvo type="percentile" val="50"/>
        <cfvo type="max"/>
        <color rgb="FFF8696B"/>
        <color rgb="FFFFEB84"/>
        <color rgb="FF63BE7B"/>
      </colorScale>
    </cfRule>
  </conditionalFormatting>
  <conditionalFormatting sqref="A32">
    <cfRule type="colorScale" priority="38">
      <colorScale>
        <cfvo type="min"/>
        <cfvo type="percentile" val="50"/>
        <cfvo type="max"/>
        <color rgb="FFF8696B"/>
        <color rgb="FFFFEB84"/>
        <color rgb="FF63BE7B"/>
      </colorScale>
    </cfRule>
  </conditionalFormatting>
  <conditionalFormatting sqref="A36">
    <cfRule type="colorScale" priority="37">
      <colorScale>
        <cfvo type="min"/>
        <cfvo type="percentile" val="50"/>
        <cfvo type="max"/>
        <color rgb="FFF8696B"/>
        <color rgb="FFFFEB84"/>
        <color rgb="FF63BE7B"/>
      </colorScale>
    </cfRule>
  </conditionalFormatting>
  <conditionalFormatting sqref="A14">
    <cfRule type="colorScale" priority="36">
      <colorScale>
        <cfvo type="min"/>
        <cfvo type="percentile" val="50"/>
        <cfvo type="max"/>
        <color rgb="FFF8696B"/>
        <color rgb="FFFFEB84"/>
        <color rgb="FF63BE7B"/>
      </colorScale>
    </cfRule>
  </conditionalFormatting>
  <conditionalFormatting sqref="A40">
    <cfRule type="colorScale" priority="35">
      <colorScale>
        <cfvo type="min"/>
        <cfvo type="percentile" val="50"/>
        <cfvo type="max"/>
        <color rgb="FFF8696B"/>
        <color rgb="FFFFEB84"/>
        <color rgb="FF63BE7B"/>
      </colorScale>
    </cfRule>
  </conditionalFormatting>
  <conditionalFormatting sqref="A4">
    <cfRule type="colorScale" priority="34">
      <colorScale>
        <cfvo type="min"/>
        <cfvo type="percentile" val="50"/>
        <cfvo type="max"/>
        <color rgb="FFF8696B"/>
        <color rgb="FFFFEB84"/>
        <color rgb="FF63BE7B"/>
      </colorScale>
    </cfRule>
  </conditionalFormatting>
  <conditionalFormatting sqref="A27">
    <cfRule type="colorScale" priority="27">
      <colorScale>
        <cfvo type="min"/>
        <cfvo type="percentile" val="50"/>
        <cfvo type="max"/>
        <color rgb="FFF8696B"/>
        <color rgb="FFFFEB84"/>
        <color rgb="FF63BE7B"/>
      </colorScale>
    </cfRule>
  </conditionalFormatting>
  <conditionalFormatting sqref="A22">
    <cfRule type="colorScale" priority="32">
      <colorScale>
        <cfvo type="min"/>
        <cfvo type="percentile" val="50"/>
        <cfvo type="max"/>
        <color rgb="FFF8696B"/>
        <color rgb="FFFFEB84"/>
        <color rgb="FF63BE7B"/>
      </colorScale>
    </cfRule>
  </conditionalFormatting>
  <conditionalFormatting sqref="A22">
    <cfRule type="colorScale" priority="31">
      <colorScale>
        <cfvo type="min"/>
        <cfvo type="percentile" val="50"/>
        <cfvo type="max"/>
        <color rgb="FFF8696B"/>
        <color rgb="FFFFEB84"/>
        <color rgb="FF63BE7B"/>
      </colorScale>
    </cfRule>
  </conditionalFormatting>
  <conditionalFormatting sqref="A31">
    <cfRule type="colorScale" priority="30">
      <colorScale>
        <cfvo type="min"/>
        <cfvo type="percentile" val="50"/>
        <cfvo type="max"/>
        <color rgb="FFF8696B"/>
        <color rgb="FFFFEB84"/>
        <color rgb="FF63BE7B"/>
      </colorScale>
    </cfRule>
  </conditionalFormatting>
  <conditionalFormatting sqref="A31">
    <cfRule type="colorScale" priority="29">
      <colorScale>
        <cfvo type="min"/>
        <cfvo type="percentile" val="50"/>
        <cfvo type="max"/>
        <color rgb="FFF8696B"/>
        <color rgb="FFFFEB84"/>
        <color rgb="FF63BE7B"/>
      </colorScale>
    </cfRule>
  </conditionalFormatting>
  <conditionalFormatting sqref="A27">
    <cfRule type="colorScale" priority="28">
      <colorScale>
        <cfvo type="min"/>
        <cfvo type="percentile" val="50"/>
        <cfvo type="max"/>
        <color rgb="FFF8696B"/>
        <color rgb="FFFFEB84"/>
        <color rgb="FF63BE7B"/>
      </colorScale>
    </cfRule>
  </conditionalFormatting>
  <conditionalFormatting sqref="A33">
    <cfRule type="colorScale" priority="26">
      <colorScale>
        <cfvo type="min"/>
        <cfvo type="percentile" val="50"/>
        <cfvo type="max"/>
        <color rgb="FFF8696B"/>
        <color rgb="FFFFEB84"/>
        <color rgb="FF63BE7B"/>
      </colorScale>
    </cfRule>
  </conditionalFormatting>
  <conditionalFormatting sqref="A33">
    <cfRule type="colorScale" priority="25">
      <colorScale>
        <cfvo type="min"/>
        <cfvo type="percentile" val="50"/>
        <cfvo type="max"/>
        <color rgb="FFF8696B"/>
        <color rgb="FFFFEB84"/>
        <color rgb="FF63BE7B"/>
      </colorScale>
    </cfRule>
  </conditionalFormatting>
  <conditionalFormatting sqref="A79">
    <cfRule type="colorScale" priority="24">
      <colorScale>
        <cfvo type="min"/>
        <cfvo type="percentile" val="50"/>
        <cfvo type="max"/>
        <color rgb="FFF8696B"/>
        <color rgb="FFFFEB84"/>
        <color rgb="FF63BE7B"/>
      </colorScale>
    </cfRule>
  </conditionalFormatting>
  <conditionalFormatting sqref="A79">
    <cfRule type="colorScale" priority="23">
      <colorScale>
        <cfvo type="min"/>
        <cfvo type="percentile" val="50"/>
        <cfvo type="max"/>
        <color rgb="FFF8696B"/>
        <color rgb="FFFFEB84"/>
        <color rgb="FF63BE7B"/>
      </colorScale>
    </cfRule>
  </conditionalFormatting>
  <conditionalFormatting sqref="A85">
    <cfRule type="colorScale" priority="22">
      <colorScale>
        <cfvo type="min"/>
        <cfvo type="percentile" val="50"/>
        <cfvo type="max"/>
        <color rgb="FFF8696B"/>
        <color rgb="FFFFEB84"/>
        <color rgb="FF63BE7B"/>
      </colorScale>
    </cfRule>
  </conditionalFormatting>
  <conditionalFormatting sqref="A85">
    <cfRule type="colorScale" priority="21">
      <colorScale>
        <cfvo type="min"/>
        <cfvo type="percentile" val="50"/>
        <cfvo type="max"/>
        <color rgb="FFF8696B"/>
        <color rgb="FFFFEB84"/>
        <color rgb="FF63BE7B"/>
      </colorScale>
    </cfRule>
  </conditionalFormatting>
  <conditionalFormatting sqref="A6">
    <cfRule type="colorScale" priority="20">
      <colorScale>
        <cfvo type="min"/>
        <cfvo type="percentile" val="50"/>
        <cfvo type="max"/>
        <color rgb="FFF8696B"/>
        <color rgb="FFFFEB84"/>
        <color rgb="FF63BE7B"/>
      </colorScale>
    </cfRule>
  </conditionalFormatting>
  <conditionalFormatting sqref="A6">
    <cfRule type="colorScale" priority="19">
      <colorScale>
        <cfvo type="min"/>
        <cfvo type="percentile" val="50"/>
        <cfvo type="max"/>
        <color rgb="FFF8696B"/>
        <color rgb="FFFFEB84"/>
        <color rgb="FF63BE7B"/>
      </colorScale>
    </cfRule>
  </conditionalFormatting>
  <conditionalFormatting sqref="A20">
    <cfRule type="colorScale" priority="18">
      <colorScale>
        <cfvo type="min"/>
        <cfvo type="percentile" val="50"/>
        <cfvo type="max"/>
        <color rgb="FFF8696B"/>
        <color rgb="FFFFEB84"/>
        <color rgb="FF63BE7B"/>
      </colorScale>
    </cfRule>
  </conditionalFormatting>
  <conditionalFormatting sqref="A20">
    <cfRule type="colorScale" priority="17">
      <colorScale>
        <cfvo type="min"/>
        <cfvo type="percentile" val="50"/>
        <cfvo type="max"/>
        <color rgb="FFF8696B"/>
        <color rgb="FFFFEB84"/>
        <color rgb="FF63BE7B"/>
      </colorScale>
    </cfRule>
  </conditionalFormatting>
  <conditionalFormatting sqref="A51">
    <cfRule type="colorScale" priority="16">
      <colorScale>
        <cfvo type="min"/>
        <cfvo type="percentile" val="50"/>
        <cfvo type="max"/>
        <color rgb="FFF8696B"/>
        <color rgb="FFFFEB84"/>
        <color rgb="FF63BE7B"/>
      </colorScale>
    </cfRule>
  </conditionalFormatting>
  <conditionalFormatting sqref="A51">
    <cfRule type="colorScale" priority="15">
      <colorScale>
        <cfvo type="min"/>
        <cfvo type="percentile" val="50"/>
        <cfvo type="max"/>
        <color rgb="FFF8696B"/>
        <color rgb="FFFFEB84"/>
        <color rgb="FF63BE7B"/>
      </colorScale>
    </cfRule>
  </conditionalFormatting>
  <conditionalFormatting sqref="A49">
    <cfRule type="colorScale" priority="14">
      <colorScale>
        <cfvo type="min"/>
        <cfvo type="percentile" val="50"/>
        <cfvo type="max"/>
        <color rgb="FFF8696B"/>
        <color rgb="FFFFEB84"/>
        <color rgb="FF63BE7B"/>
      </colorScale>
    </cfRule>
  </conditionalFormatting>
  <conditionalFormatting sqref="A49">
    <cfRule type="colorScale" priority="13">
      <colorScale>
        <cfvo type="min"/>
        <cfvo type="percentile" val="50"/>
        <cfvo type="max"/>
        <color rgb="FFF8696B"/>
        <color rgb="FFFFEB84"/>
        <color rgb="FF63BE7B"/>
      </colorScale>
    </cfRule>
  </conditionalFormatting>
  <conditionalFormatting sqref="A56">
    <cfRule type="colorScale" priority="12">
      <colorScale>
        <cfvo type="min"/>
        <cfvo type="percentile" val="50"/>
        <cfvo type="max"/>
        <color rgb="FFF8696B"/>
        <color rgb="FFFFEB84"/>
        <color rgb="FF63BE7B"/>
      </colorScale>
    </cfRule>
  </conditionalFormatting>
  <conditionalFormatting sqref="A56">
    <cfRule type="colorScale" priority="11">
      <colorScale>
        <cfvo type="min"/>
        <cfvo type="percentile" val="50"/>
        <cfvo type="max"/>
        <color rgb="FFF8696B"/>
        <color rgb="FFFFEB84"/>
        <color rgb="FF63BE7B"/>
      </colorScale>
    </cfRule>
  </conditionalFormatting>
  <conditionalFormatting sqref="A58">
    <cfRule type="colorScale" priority="10">
      <colorScale>
        <cfvo type="min"/>
        <cfvo type="percentile" val="50"/>
        <cfvo type="max"/>
        <color rgb="FFF8696B"/>
        <color rgb="FFFFEB84"/>
        <color rgb="FF63BE7B"/>
      </colorScale>
    </cfRule>
  </conditionalFormatting>
  <conditionalFormatting sqref="A58">
    <cfRule type="colorScale" priority="9">
      <colorScale>
        <cfvo type="min"/>
        <cfvo type="percentile" val="50"/>
        <cfvo type="max"/>
        <color rgb="FFF8696B"/>
        <color rgb="FFFFEB84"/>
        <color rgb="FF63BE7B"/>
      </colorScale>
    </cfRule>
  </conditionalFormatting>
  <pageMargins left="0.75" right="0.75" top="1" bottom="1" header="0.5" footer="0.5"/>
  <pageSetup paperSize="9" orientation="portrait" horizontalDpi="4294967292" verticalDpi="4294967292"/>
  <legacy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4"/>
  <sheetViews>
    <sheetView tabSelected="1" workbookViewId="0">
      <selection activeCell="A24" sqref="A24:XFD112"/>
    </sheetView>
  </sheetViews>
  <sheetFormatPr baseColWidth="10" defaultRowHeight="15" x14ac:dyDescent="0"/>
  <cols>
    <col min="1" max="1" width="33" customWidth="1"/>
    <col min="2" max="13" width="15.1640625" customWidth="1"/>
    <col min="14" max="14" width="11.83203125" bestFit="1" customWidth="1"/>
  </cols>
  <sheetData>
    <row r="1" spans="1:14" ht="23" customHeight="1">
      <c r="A1" s="88" t="s">
        <v>118</v>
      </c>
      <c r="B1" s="89" t="s">
        <v>94</v>
      </c>
      <c r="C1" s="89" t="s">
        <v>95</v>
      </c>
      <c r="D1" s="89" t="s">
        <v>96</v>
      </c>
      <c r="E1" s="89" t="s">
        <v>97</v>
      </c>
      <c r="F1" s="89" t="s">
        <v>98</v>
      </c>
      <c r="G1" s="89" t="s">
        <v>99</v>
      </c>
      <c r="H1" s="89" t="s">
        <v>100</v>
      </c>
      <c r="I1" s="89" t="s">
        <v>101</v>
      </c>
      <c r="J1" s="89" t="s">
        <v>102</v>
      </c>
      <c r="K1" s="89" t="s">
        <v>103</v>
      </c>
      <c r="L1" s="89" t="s">
        <v>104</v>
      </c>
      <c r="M1" s="89" t="s">
        <v>105</v>
      </c>
      <c r="N1" s="103" t="s">
        <v>119</v>
      </c>
    </row>
    <row r="2" spans="1:14" ht="23" customHeight="1">
      <c r="A2" s="84" t="s">
        <v>86</v>
      </c>
      <c r="B2" s="85">
        <f>B3</f>
        <v>1600</v>
      </c>
      <c r="C2" s="85">
        <f>B3+C3</f>
        <v>6000</v>
      </c>
      <c r="D2" s="85">
        <f>B3+C3+D3</f>
        <v>14000</v>
      </c>
      <c r="E2" s="85">
        <f>B3+C3+D3+E3</f>
        <v>26000</v>
      </c>
      <c r="F2" s="85">
        <f>B3+C3+D3+E3+F3</f>
        <v>34000</v>
      </c>
      <c r="G2" s="85">
        <f>B3+C3+D3+E3+F3+G3</f>
        <v>40000</v>
      </c>
      <c r="H2" s="85">
        <f>B3+C3+D3+E3+F3+G3+H3</f>
        <v>41600</v>
      </c>
      <c r="I2" s="85">
        <f>B3+C3+D3+E3+F3+G3+H3+I3</f>
        <v>46000</v>
      </c>
      <c r="J2" s="85">
        <f>B3+C3+D3+E3+F3+G3+H3+I3+J3</f>
        <v>54000</v>
      </c>
      <c r="K2" s="85">
        <f>B3+C3+D3+E3+F3+G3+H3+I3+J3+K3</f>
        <v>66000</v>
      </c>
      <c r="L2" s="85">
        <f>B3+C3+D3+E3+F3+G3+H3+I3+J3+K3+L3</f>
        <v>74000</v>
      </c>
      <c r="M2" s="85">
        <f>B3+C3+D3+E3+F3+G3+H3+I3+J3+K3+L3+M3</f>
        <v>80000</v>
      </c>
      <c r="N2" s="104">
        <f>B3+C3+D3+E3+F3+G3+H3+I3+J3+K3+L3+M3</f>
        <v>80000</v>
      </c>
    </row>
    <row r="3" spans="1:14" ht="23" customHeight="1">
      <c r="A3" s="86" t="s">
        <v>87</v>
      </c>
      <c r="B3" s="87">
        <f>B4*B5</f>
        <v>1600</v>
      </c>
      <c r="C3" s="87">
        <f>C4*C5</f>
        <v>4400</v>
      </c>
      <c r="D3" s="87">
        <f>D4*D5</f>
        <v>8000</v>
      </c>
      <c r="E3" s="87">
        <f>E4*E5</f>
        <v>12000</v>
      </c>
      <c r="F3" s="87">
        <f>F4*F5</f>
        <v>8000</v>
      </c>
      <c r="G3" s="87">
        <f>G4*G5</f>
        <v>6000</v>
      </c>
      <c r="H3" s="87">
        <f>H4*H5</f>
        <v>1600</v>
      </c>
      <c r="I3" s="87">
        <f>I4*I5</f>
        <v>4400</v>
      </c>
      <c r="J3" s="87">
        <f>J4*J5</f>
        <v>8000</v>
      </c>
      <c r="K3" s="87">
        <f>K4*K5</f>
        <v>12000</v>
      </c>
      <c r="L3" s="87">
        <f>L4*L5</f>
        <v>8000</v>
      </c>
      <c r="M3" s="87">
        <f>M4*M5</f>
        <v>6000</v>
      </c>
      <c r="N3" s="105"/>
    </row>
    <row r="4" spans="1:14" ht="23" customHeight="1">
      <c r="A4" s="73" t="s">
        <v>88</v>
      </c>
      <c r="B4" s="74" t="s">
        <v>110</v>
      </c>
      <c r="C4" s="74" t="s">
        <v>110</v>
      </c>
      <c r="D4" s="74" t="s">
        <v>110</v>
      </c>
      <c r="E4" s="74" t="s">
        <v>110</v>
      </c>
      <c r="F4" s="74" t="s">
        <v>110</v>
      </c>
      <c r="G4" s="74" t="s">
        <v>110</v>
      </c>
      <c r="H4" s="74" t="s">
        <v>110</v>
      </c>
      <c r="I4" s="74" t="s">
        <v>110</v>
      </c>
      <c r="J4" s="74" t="s">
        <v>110</v>
      </c>
      <c r="K4" s="74" t="s">
        <v>110</v>
      </c>
      <c r="L4" s="74" t="s">
        <v>110</v>
      </c>
      <c r="M4" s="74" t="s">
        <v>110</v>
      </c>
      <c r="N4" s="105"/>
    </row>
    <row r="5" spans="1:14" ht="23" customHeight="1">
      <c r="A5" s="73" t="s">
        <v>89</v>
      </c>
      <c r="B5" s="74" t="s">
        <v>111</v>
      </c>
      <c r="C5" s="74" t="s">
        <v>113</v>
      </c>
      <c r="D5" s="74" t="s">
        <v>114</v>
      </c>
      <c r="E5" s="74" t="s">
        <v>115</v>
      </c>
      <c r="F5" s="74" t="s">
        <v>114</v>
      </c>
      <c r="G5" s="74" t="s">
        <v>116</v>
      </c>
      <c r="H5" s="74" t="s">
        <v>111</v>
      </c>
      <c r="I5" s="74" t="s">
        <v>113</v>
      </c>
      <c r="J5" s="74" t="s">
        <v>114</v>
      </c>
      <c r="K5" s="74" t="s">
        <v>115</v>
      </c>
      <c r="L5" s="74" t="s">
        <v>114</v>
      </c>
      <c r="M5" s="74" t="s">
        <v>116</v>
      </c>
      <c r="N5" s="106">
        <f>B5+C5+D5+E5+F5+G5+H5+I5+J5+K5+L5+M5</f>
        <v>200</v>
      </c>
    </row>
    <row r="6" spans="1:14" ht="23" customHeight="1">
      <c r="A6" s="75" t="s">
        <v>90</v>
      </c>
      <c r="B6" s="76"/>
      <c r="C6" s="76"/>
      <c r="D6" s="76"/>
      <c r="E6" s="76"/>
      <c r="F6" s="76"/>
      <c r="G6" s="76"/>
      <c r="H6" s="76"/>
      <c r="I6" s="76"/>
      <c r="J6" s="76"/>
      <c r="K6" s="76"/>
      <c r="L6" s="76"/>
      <c r="M6" s="76"/>
      <c r="N6" s="105"/>
    </row>
    <row r="7" spans="1:14" ht="23" customHeight="1">
      <c r="A7" s="73" t="s">
        <v>107</v>
      </c>
      <c r="B7" s="77">
        <v>200</v>
      </c>
      <c r="C7" s="77">
        <v>550</v>
      </c>
      <c r="D7" s="77">
        <v>1000</v>
      </c>
      <c r="E7" s="77">
        <v>1500</v>
      </c>
      <c r="F7" s="77">
        <v>1000</v>
      </c>
      <c r="G7" s="77">
        <v>750</v>
      </c>
      <c r="H7" s="77">
        <v>200</v>
      </c>
      <c r="I7" s="77">
        <v>550</v>
      </c>
      <c r="J7" s="77">
        <v>1000</v>
      </c>
      <c r="K7" s="77">
        <v>1500</v>
      </c>
      <c r="L7" s="77">
        <v>1000</v>
      </c>
      <c r="M7" s="77">
        <v>750</v>
      </c>
      <c r="N7" s="107">
        <f>B7+C7+D7+E7+F7+G7+H7+I7+J7+K7+L7+M7</f>
        <v>10000</v>
      </c>
    </row>
    <row r="8" spans="1:14" ht="23" customHeight="1">
      <c r="A8" s="73" t="s">
        <v>106</v>
      </c>
      <c r="B8" s="77">
        <v>50</v>
      </c>
      <c r="C8" s="77">
        <v>150</v>
      </c>
      <c r="D8" s="77">
        <v>400</v>
      </c>
      <c r="E8" s="77">
        <v>400</v>
      </c>
      <c r="F8" s="77">
        <v>400</v>
      </c>
      <c r="G8" s="77">
        <v>400</v>
      </c>
      <c r="H8" s="77">
        <v>400</v>
      </c>
      <c r="I8" s="77">
        <v>400</v>
      </c>
      <c r="J8" s="77">
        <v>400</v>
      </c>
      <c r="K8" s="77">
        <v>400</v>
      </c>
      <c r="L8" s="77">
        <v>400</v>
      </c>
      <c r="M8" s="77">
        <v>400</v>
      </c>
      <c r="N8" s="107">
        <f>B8+C8+D8+E8+F8+G8+H8+I8+J8+K8+L8+M8</f>
        <v>4200</v>
      </c>
    </row>
    <row r="9" spans="1:14" ht="23" customHeight="1">
      <c r="A9" s="75" t="s">
        <v>67</v>
      </c>
      <c r="B9" s="78">
        <f>B7+B8</f>
        <v>250</v>
      </c>
      <c r="C9" s="78">
        <f>C7+C8</f>
        <v>700</v>
      </c>
      <c r="D9" s="78">
        <f>D7+D8</f>
        <v>1400</v>
      </c>
      <c r="E9" s="78">
        <f>E7+E8</f>
        <v>1900</v>
      </c>
      <c r="F9" s="78">
        <f>F7+F8</f>
        <v>1400</v>
      </c>
      <c r="G9" s="78">
        <f>G7+G8</f>
        <v>1150</v>
      </c>
      <c r="H9" s="78">
        <f>H7+H8</f>
        <v>600</v>
      </c>
      <c r="I9" s="78">
        <f>I7+I8</f>
        <v>950</v>
      </c>
      <c r="J9" s="78">
        <f>J7+J8</f>
        <v>1400</v>
      </c>
      <c r="K9" s="78">
        <f>K7+K8</f>
        <v>1900</v>
      </c>
      <c r="L9" s="78">
        <f>L7+L8</f>
        <v>1400</v>
      </c>
      <c r="M9" s="78">
        <f>M7+M8</f>
        <v>1150</v>
      </c>
      <c r="N9" s="107">
        <f>B9+C9+D9+E9+F9+G9+H9+I9+J9+K9+L9+M9</f>
        <v>14200</v>
      </c>
    </row>
    <row r="10" spans="1:14" ht="23" customHeight="1">
      <c r="A10" s="82" t="s">
        <v>68</v>
      </c>
      <c r="B10" s="83">
        <f>B3-B9</f>
        <v>1350</v>
      </c>
      <c r="C10" s="83">
        <f>C3-C9</f>
        <v>3700</v>
      </c>
      <c r="D10" s="83">
        <f>D3-D9</f>
        <v>6600</v>
      </c>
      <c r="E10" s="83">
        <f>E3-E9</f>
        <v>10100</v>
      </c>
      <c r="F10" s="83">
        <f>F3-F9</f>
        <v>6600</v>
      </c>
      <c r="G10" s="83">
        <f>G3-G9</f>
        <v>4850</v>
      </c>
      <c r="H10" s="83">
        <f>H3-H9</f>
        <v>1000</v>
      </c>
      <c r="I10" s="83">
        <f>I3-I9</f>
        <v>3450</v>
      </c>
      <c r="J10" s="83">
        <f>J3-J9</f>
        <v>6600</v>
      </c>
      <c r="K10" s="83">
        <f>K3-K9</f>
        <v>10100</v>
      </c>
      <c r="L10" s="83">
        <f>L3-L9</f>
        <v>6600</v>
      </c>
      <c r="M10" s="83">
        <f>M3-M9</f>
        <v>4850</v>
      </c>
      <c r="N10" s="107">
        <f>B10+C10+D10+E10+F10+G10+H10+I10+J10+K10+L10+M10</f>
        <v>65800</v>
      </c>
    </row>
    <row r="11" spans="1:14" ht="23" customHeight="1">
      <c r="A11" s="75" t="s">
        <v>91</v>
      </c>
      <c r="B11" s="76"/>
      <c r="C11" s="76"/>
      <c r="D11" s="76"/>
      <c r="E11" s="76"/>
      <c r="F11" s="76"/>
      <c r="G11" s="76"/>
      <c r="H11" s="76"/>
      <c r="I11" s="76"/>
      <c r="J11" s="76"/>
      <c r="K11" s="76"/>
      <c r="L11" s="76"/>
      <c r="M11" s="76"/>
      <c r="N11" s="105"/>
    </row>
    <row r="12" spans="1:14" ht="23" customHeight="1">
      <c r="A12" s="73" t="s">
        <v>108</v>
      </c>
      <c r="B12" s="79">
        <v>2400</v>
      </c>
      <c r="C12" s="79">
        <v>2400</v>
      </c>
      <c r="D12" s="79">
        <v>2400</v>
      </c>
      <c r="E12" s="79">
        <v>2400</v>
      </c>
      <c r="F12" s="79">
        <v>2400</v>
      </c>
      <c r="G12" s="79">
        <v>2400</v>
      </c>
      <c r="H12" s="79">
        <v>2400</v>
      </c>
      <c r="I12" s="79">
        <v>2400</v>
      </c>
      <c r="J12" s="79">
        <v>2400</v>
      </c>
      <c r="K12" s="79">
        <v>2400</v>
      </c>
      <c r="L12" s="79">
        <v>2400</v>
      </c>
      <c r="M12" s="79">
        <v>2400</v>
      </c>
      <c r="N12" s="107">
        <f>B12+C12+D12+E12+F12+G12+H12+I12+J12+K12+L12+M12</f>
        <v>28800</v>
      </c>
    </row>
    <row r="13" spans="1:14" ht="23" customHeight="1">
      <c r="A13" s="73" t="s">
        <v>109</v>
      </c>
      <c r="B13" s="79">
        <v>100</v>
      </c>
      <c r="C13" s="79">
        <v>100</v>
      </c>
      <c r="D13" s="79">
        <v>280</v>
      </c>
      <c r="E13" s="79">
        <v>280</v>
      </c>
      <c r="F13" s="79">
        <v>280</v>
      </c>
      <c r="G13" s="79">
        <v>280</v>
      </c>
      <c r="H13" s="79">
        <v>280</v>
      </c>
      <c r="I13" s="79">
        <v>280</v>
      </c>
      <c r="J13" s="79">
        <v>280</v>
      </c>
      <c r="K13" s="79">
        <v>280</v>
      </c>
      <c r="L13" s="79">
        <v>280</v>
      </c>
      <c r="M13" s="79">
        <v>280</v>
      </c>
      <c r="N13" s="107">
        <f t="shared" ref="N13:N19" si="0">B13+C13+D13+E13+F13+G13+H13+I13+J13+K13+L13+M13</f>
        <v>3000</v>
      </c>
    </row>
    <row r="14" spans="1:14" ht="23" customHeight="1">
      <c r="A14" s="73" t="s">
        <v>92</v>
      </c>
      <c r="B14" s="79">
        <v>100</v>
      </c>
      <c r="C14" s="79">
        <v>100</v>
      </c>
      <c r="D14" s="79">
        <v>100</v>
      </c>
      <c r="E14" s="79">
        <v>100</v>
      </c>
      <c r="F14" s="79">
        <v>100</v>
      </c>
      <c r="G14" s="79">
        <v>100</v>
      </c>
      <c r="H14" s="79">
        <v>100</v>
      </c>
      <c r="I14" s="79">
        <v>100</v>
      </c>
      <c r="J14" s="79">
        <v>100</v>
      </c>
      <c r="K14" s="79">
        <v>100</v>
      </c>
      <c r="L14" s="79">
        <v>100</v>
      </c>
      <c r="M14" s="79">
        <v>100</v>
      </c>
      <c r="N14" s="107">
        <f t="shared" si="0"/>
        <v>1200</v>
      </c>
    </row>
    <row r="15" spans="1:14" ht="23" customHeight="1">
      <c r="A15" s="75" t="s">
        <v>74</v>
      </c>
      <c r="B15" s="78">
        <f>B12+B13+B14</f>
        <v>2600</v>
      </c>
      <c r="C15" s="78">
        <f>C12+C13+C14</f>
        <v>2600</v>
      </c>
      <c r="D15" s="78">
        <f>D12+D13+D14</f>
        <v>2780</v>
      </c>
      <c r="E15" s="78">
        <f>E12+E13+E14</f>
        <v>2780</v>
      </c>
      <c r="F15" s="78">
        <f>F12+F13+F14</f>
        <v>2780</v>
      </c>
      <c r="G15" s="78">
        <f>G12+G13+G14</f>
        <v>2780</v>
      </c>
      <c r="H15" s="78">
        <f>H12+H13+H14</f>
        <v>2780</v>
      </c>
      <c r="I15" s="78">
        <f>I12+I13+I14</f>
        <v>2780</v>
      </c>
      <c r="J15" s="78">
        <f>J12+J13+J14</f>
        <v>2780</v>
      </c>
      <c r="K15" s="78">
        <f>K12+K13+K14</f>
        <v>2780</v>
      </c>
      <c r="L15" s="78">
        <f>L12+L13+L14</f>
        <v>2780</v>
      </c>
      <c r="M15" s="78">
        <f>M12+M13+M14</f>
        <v>2780</v>
      </c>
      <c r="N15" s="107">
        <f t="shared" si="0"/>
        <v>33000</v>
      </c>
    </row>
    <row r="16" spans="1:14" s="95" customFormat="1" ht="23" customHeight="1">
      <c r="A16" s="90" t="s">
        <v>76</v>
      </c>
      <c r="B16" s="94">
        <f>B9+B15</f>
        <v>2850</v>
      </c>
      <c r="C16" s="94">
        <f t="shared" ref="C16:M16" si="1">C9+C15</f>
        <v>3300</v>
      </c>
      <c r="D16" s="94">
        <f t="shared" si="1"/>
        <v>4180</v>
      </c>
      <c r="E16" s="94">
        <f t="shared" si="1"/>
        <v>4680</v>
      </c>
      <c r="F16" s="94">
        <f t="shared" si="1"/>
        <v>4180</v>
      </c>
      <c r="G16" s="94">
        <f t="shared" si="1"/>
        <v>3930</v>
      </c>
      <c r="H16" s="94">
        <f t="shared" si="1"/>
        <v>3380</v>
      </c>
      <c r="I16" s="94">
        <f t="shared" si="1"/>
        <v>3730</v>
      </c>
      <c r="J16" s="94">
        <f t="shared" si="1"/>
        <v>4180</v>
      </c>
      <c r="K16" s="94">
        <f t="shared" si="1"/>
        <v>4680</v>
      </c>
      <c r="L16" s="94">
        <f t="shared" si="1"/>
        <v>4180</v>
      </c>
      <c r="M16" s="94">
        <f t="shared" si="1"/>
        <v>3930</v>
      </c>
      <c r="N16" s="107">
        <f t="shared" si="0"/>
        <v>47200</v>
      </c>
    </row>
    <row r="17" spans="1:14" s="95" customFormat="1" ht="23" customHeight="1">
      <c r="A17" s="92" t="s">
        <v>77</v>
      </c>
      <c r="B17" s="96">
        <f>B3-B16</f>
        <v>-1250</v>
      </c>
      <c r="C17" s="96">
        <f>C3-C16</f>
        <v>1100</v>
      </c>
      <c r="D17" s="96">
        <f>D3-D16</f>
        <v>3820</v>
      </c>
      <c r="E17" s="96">
        <f>E3-E16</f>
        <v>7320</v>
      </c>
      <c r="F17" s="96">
        <f>F3-F16</f>
        <v>3820</v>
      </c>
      <c r="G17" s="96">
        <f>G3-G16</f>
        <v>2070</v>
      </c>
      <c r="H17" s="96">
        <f>H3-H16</f>
        <v>-1780</v>
      </c>
      <c r="I17" s="96">
        <f>I3-I16</f>
        <v>670</v>
      </c>
      <c r="J17" s="96">
        <f>J3-J16</f>
        <v>3820</v>
      </c>
      <c r="K17" s="96">
        <f>K3-K16</f>
        <v>7320</v>
      </c>
      <c r="L17" s="96">
        <f>L3-L16</f>
        <v>3820</v>
      </c>
      <c r="M17" s="96">
        <f>M3-M16</f>
        <v>2070</v>
      </c>
      <c r="N17" s="107">
        <f t="shared" si="0"/>
        <v>32800</v>
      </c>
    </row>
    <row r="18" spans="1:14" s="95" customFormat="1" ht="23" customHeight="1">
      <c r="A18" s="91" t="s">
        <v>93</v>
      </c>
      <c r="B18" s="97">
        <f>B17*30%</f>
        <v>-375</v>
      </c>
      <c r="C18" s="97">
        <f t="shared" ref="C18:M18" si="2">C17*30%</f>
        <v>330</v>
      </c>
      <c r="D18" s="97">
        <f t="shared" si="2"/>
        <v>1146</v>
      </c>
      <c r="E18" s="97">
        <f t="shared" si="2"/>
        <v>2196</v>
      </c>
      <c r="F18" s="97">
        <f t="shared" si="2"/>
        <v>1146</v>
      </c>
      <c r="G18" s="97">
        <f t="shared" si="2"/>
        <v>621</v>
      </c>
      <c r="H18" s="97">
        <f t="shared" si="2"/>
        <v>-534</v>
      </c>
      <c r="I18" s="97">
        <f t="shared" si="2"/>
        <v>201</v>
      </c>
      <c r="J18" s="97">
        <f t="shared" si="2"/>
        <v>1146</v>
      </c>
      <c r="K18" s="97">
        <f t="shared" si="2"/>
        <v>2196</v>
      </c>
      <c r="L18" s="97">
        <f t="shared" si="2"/>
        <v>1146</v>
      </c>
      <c r="M18" s="97">
        <f t="shared" si="2"/>
        <v>621</v>
      </c>
      <c r="N18" s="107">
        <f t="shared" si="0"/>
        <v>9840</v>
      </c>
    </row>
    <row r="19" spans="1:14" s="95" customFormat="1" ht="23" customHeight="1">
      <c r="A19" s="93" t="s">
        <v>78</v>
      </c>
      <c r="B19" s="98">
        <f>B17-B18</f>
        <v>-875</v>
      </c>
      <c r="C19" s="98">
        <f>C17-C18</f>
        <v>770</v>
      </c>
      <c r="D19" s="98">
        <f>D17-D18</f>
        <v>2674</v>
      </c>
      <c r="E19" s="98">
        <f>E17-E18</f>
        <v>5124</v>
      </c>
      <c r="F19" s="98">
        <f>F17-F18</f>
        <v>2674</v>
      </c>
      <c r="G19" s="98">
        <f>G17-G18</f>
        <v>1449</v>
      </c>
      <c r="H19" s="98">
        <f>H17-H18</f>
        <v>-1246</v>
      </c>
      <c r="I19" s="98">
        <f>I17-I18</f>
        <v>469</v>
      </c>
      <c r="J19" s="98">
        <f>J17-J18</f>
        <v>2674</v>
      </c>
      <c r="K19" s="98">
        <f>K17-K18</f>
        <v>5124</v>
      </c>
      <c r="L19" s="98">
        <f>L17-L18</f>
        <v>2674</v>
      </c>
      <c r="M19" s="98">
        <f>M17-M18</f>
        <v>1449</v>
      </c>
      <c r="N19" s="107">
        <f t="shared" si="0"/>
        <v>22960</v>
      </c>
    </row>
    <row r="20" spans="1:14" ht="23" customHeight="1">
      <c r="A20" s="80" t="s">
        <v>75</v>
      </c>
      <c r="B20" s="81">
        <v>40000</v>
      </c>
      <c r="C20" s="81">
        <v>40000</v>
      </c>
      <c r="D20" s="81">
        <v>40000</v>
      </c>
      <c r="E20" s="81">
        <v>40000</v>
      </c>
      <c r="F20" s="81">
        <v>40000</v>
      </c>
      <c r="G20" s="100">
        <v>40000</v>
      </c>
      <c r="H20" s="101"/>
      <c r="I20" s="101"/>
      <c r="J20" s="101"/>
      <c r="K20" s="101"/>
      <c r="L20" s="101"/>
      <c r="M20" s="101"/>
      <c r="N20" s="105"/>
    </row>
    <row r="22" spans="1:14">
      <c r="A22" s="99" t="s">
        <v>112</v>
      </c>
      <c r="G22" s="102" t="s">
        <v>117</v>
      </c>
    </row>
    <row r="24" spans="1:14" ht="23" customHeight="1">
      <c r="A24" s="88" t="s">
        <v>120</v>
      </c>
      <c r="B24" s="89" t="s">
        <v>94</v>
      </c>
      <c r="C24" s="89" t="s">
        <v>95</v>
      </c>
      <c r="D24" s="89" t="s">
        <v>96</v>
      </c>
      <c r="E24" s="89" t="s">
        <v>97</v>
      </c>
      <c r="F24" s="89" t="s">
        <v>98</v>
      </c>
      <c r="G24" s="89" t="s">
        <v>99</v>
      </c>
      <c r="H24" s="89" t="s">
        <v>100</v>
      </c>
      <c r="I24" s="89" t="s">
        <v>101</v>
      </c>
      <c r="J24" s="89" t="s">
        <v>102</v>
      </c>
      <c r="K24" s="89" t="s">
        <v>103</v>
      </c>
      <c r="L24" s="89" t="s">
        <v>104</v>
      </c>
      <c r="M24" s="89" t="s">
        <v>105</v>
      </c>
      <c r="N24" s="103" t="s">
        <v>119</v>
      </c>
    </row>
    <row r="25" spans="1:14" ht="23" customHeight="1">
      <c r="A25" s="84" t="s">
        <v>86</v>
      </c>
      <c r="B25" s="85">
        <f>B26</f>
        <v>1600</v>
      </c>
      <c r="C25" s="85">
        <f>B26+C26</f>
        <v>6000</v>
      </c>
      <c r="D25" s="85">
        <f>B26+C26+D26</f>
        <v>14000</v>
      </c>
      <c r="E25" s="85">
        <f>B26+C26+D26+E26</f>
        <v>26000</v>
      </c>
      <c r="F25" s="85">
        <f>B26+C26+D26+E26+F26</f>
        <v>34000</v>
      </c>
      <c r="G25" s="85">
        <f>B26+C26+D26+E26+F26+G26</f>
        <v>40000</v>
      </c>
      <c r="H25" s="85">
        <f>B26+C26+D26+E26+F26+G26+H26</f>
        <v>41600</v>
      </c>
      <c r="I25" s="85">
        <f>B26+C26+D26+E26+F26+G26+H26+I26</f>
        <v>46000</v>
      </c>
      <c r="J25" s="85">
        <f>B26+C26+D26+E26+F26+G26+H26+I26+J26</f>
        <v>54000</v>
      </c>
      <c r="K25" s="85">
        <f>B26+C26+D26+E26+F26+G26+H26+I26+J26+K26</f>
        <v>66000</v>
      </c>
      <c r="L25" s="85">
        <f>B26+C26+D26+E26+F26+G26+H26+I26+J26+K26+L26</f>
        <v>74000</v>
      </c>
      <c r="M25" s="85">
        <f>B26+C26+D26+E26+F26+G26+H26+I26+J26+K26+L26+M26</f>
        <v>80000</v>
      </c>
      <c r="N25" s="104">
        <f>B26+C26+D26+E26+F26+G26+H26+I26+J26+K26+L26+M26</f>
        <v>80000</v>
      </c>
    </row>
    <row r="26" spans="1:14" ht="23" customHeight="1">
      <c r="A26" s="86" t="s">
        <v>87</v>
      </c>
      <c r="B26" s="87">
        <f>B27*B28</f>
        <v>1600</v>
      </c>
      <c r="C26" s="87">
        <f>C27*C28</f>
        <v>4400</v>
      </c>
      <c r="D26" s="87">
        <f>D27*D28</f>
        <v>8000</v>
      </c>
      <c r="E26" s="87">
        <f>E27*E28</f>
        <v>12000</v>
      </c>
      <c r="F26" s="87">
        <f>F27*F28</f>
        <v>8000</v>
      </c>
      <c r="G26" s="87">
        <f>G27*G28</f>
        <v>6000</v>
      </c>
      <c r="H26" s="87">
        <f>H27*H28</f>
        <v>1600</v>
      </c>
      <c r="I26" s="87">
        <f>I27*I28</f>
        <v>4400</v>
      </c>
      <c r="J26" s="87">
        <f>J27*J28</f>
        <v>8000</v>
      </c>
      <c r="K26" s="87">
        <f>K27*K28</f>
        <v>12000</v>
      </c>
      <c r="L26" s="87">
        <f>L27*L28</f>
        <v>8000</v>
      </c>
      <c r="M26" s="87">
        <f>M27*M28</f>
        <v>6000</v>
      </c>
      <c r="N26" s="105"/>
    </row>
    <row r="27" spans="1:14" ht="23" customHeight="1">
      <c r="A27" s="73" t="s">
        <v>88</v>
      </c>
      <c r="B27" s="74" t="s">
        <v>110</v>
      </c>
      <c r="C27" s="74" t="s">
        <v>110</v>
      </c>
      <c r="D27" s="74" t="s">
        <v>110</v>
      </c>
      <c r="E27" s="74" t="s">
        <v>110</v>
      </c>
      <c r="F27" s="74" t="s">
        <v>110</v>
      </c>
      <c r="G27" s="74" t="s">
        <v>110</v>
      </c>
      <c r="H27" s="74" t="s">
        <v>110</v>
      </c>
      <c r="I27" s="74" t="s">
        <v>110</v>
      </c>
      <c r="J27" s="74" t="s">
        <v>110</v>
      </c>
      <c r="K27" s="74" t="s">
        <v>110</v>
      </c>
      <c r="L27" s="74" t="s">
        <v>110</v>
      </c>
      <c r="M27" s="74" t="s">
        <v>110</v>
      </c>
      <c r="N27" s="105"/>
    </row>
    <row r="28" spans="1:14" ht="23" customHeight="1">
      <c r="A28" s="73" t="s">
        <v>89</v>
      </c>
      <c r="B28" s="74" t="s">
        <v>111</v>
      </c>
      <c r="C28" s="74" t="s">
        <v>113</v>
      </c>
      <c r="D28" s="74" t="s">
        <v>114</v>
      </c>
      <c r="E28" s="74" t="s">
        <v>115</v>
      </c>
      <c r="F28" s="74" t="s">
        <v>114</v>
      </c>
      <c r="G28" s="74" t="s">
        <v>116</v>
      </c>
      <c r="H28" s="74" t="s">
        <v>111</v>
      </c>
      <c r="I28" s="74" t="s">
        <v>113</v>
      </c>
      <c r="J28" s="74" t="s">
        <v>114</v>
      </c>
      <c r="K28" s="74" t="s">
        <v>115</v>
      </c>
      <c r="L28" s="74" t="s">
        <v>114</v>
      </c>
      <c r="M28" s="74" t="s">
        <v>116</v>
      </c>
      <c r="N28" s="106">
        <f>B28+C28+D28+E28+F28+G28+H28+I28+J28+K28+L28+M28</f>
        <v>200</v>
      </c>
    </row>
    <row r="29" spans="1:14" ht="23" customHeight="1">
      <c r="A29" s="75" t="s">
        <v>90</v>
      </c>
      <c r="B29" s="76"/>
      <c r="C29" s="76"/>
      <c r="D29" s="76"/>
      <c r="E29" s="76"/>
      <c r="F29" s="76"/>
      <c r="G29" s="76"/>
      <c r="H29" s="76"/>
      <c r="I29" s="76"/>
      <c r="J29" s="76"/>
      <c r="K29" s="76"/>
      <c r="L29" s="76"/>
      <c r="M29" s="76"/>
      <c r="N29" s="105"/>
    </row>
    <row r="30" spans="1:14" ht="23" customHeight="1">
      <c r="A30" s="73" t="s">
        <v>107</v>
      </c>
      <c r="B30" s="77">
        <v>200</v>
      </c>
      <c r="C30" s="77">
        <v>550</v>
      </c>
      <c r="D30" s="77">
        <v>1000</v>
      </c>
      <c r="E30" s="77">
        <v>1500</v>
      </c>
      <c r="F30" s="77">
        <v>1000</v>
      </c>
      <c r="G30" s="77">
        <v>750</v>
      </c>
      <c r="H30" s="77">
        <v>200</v>
      </c>
      <c r="I30" s="77">
        <v>550</v>
      </c>
      <c r="J30" s="77">
        <v>1000</v>
      </c>
      <c r="K30" s="77">
        <v>1500</v>
      </c>
      <c r="L30" s="77">
        <v>1000</v>
      </c>
      <c r="M30" s="77">
        <v>750</v>
      </c>
      <c r="N30" s="107">
        <f>B30+C30+D30+E30+F30+G30+H30+I30+J30+K30+L30+M30</f>
        <v>10000</v>
      </c>
    </row>
    <row r="31" spans="1:14" ht="23" customHeight="1">
      <c r="A31" s="73" t="s">
        <v>106</v>
      </c>
      <c r="B31" s="77">
        <v>50</v>
      </c>
      <c r="C31" s="77">
        <v>150</v>
      </c>
      <c r="D31" s="77">
        <v>400</v>
      </c>
      <c r="E31" s="77">
        <v>400</v>
      </c>
      <c r="F31" s="77">
        <v>400</v>
      </c>
      <c r="G31" s="77">
        <v>400</v>
      </c>
      <c r="H31" s="77">
        <v>400</v>
      </c>
      <c r="I31" s="77">
        <v>400</v>
      </c>
      <c r="J31" s="77">
        <v>400</v>
      </c>
      <c r="K31" s="77">
        <v>400</v>
      </c>
      <c r="L31" s="77">
        <v>400</v>
      </c>
      <c r="M31" s="77">
        <v>400</v>
      </c>
      <c r="N31" s="107">
        <f>B31+C31+D31+E31+F31+G31+H31+I31+J31+K31+L31+M31</f>
        <v>4200</v>
      </c>
    </row>
    <row r="32" spans="1:14" ht="23" customHeight="1">
      <c r="A32" s="75" t="s">
        <v>67</v>
      </c>
      <c r="B32" s="78">
        <f>B30+B31</f>
        <v>250</v>
      </c>
      <c r="C32" s="78">
        <f>C30+C31</f>
        <v>700</v>
      </c>
      <c r="D32" s="78">
        <f>D30+D31</f>
        <v>1400</v>
      </c>
      <c r="E32" s="78">
        <f>E30+E31</f>
        <v>1900</v>
      </c>
      <c r="F32" s="78">
        <f>F30+F31</f>
        <v>1400</v>
      </c>
      <c r="G32" s="78">
        <f>G30+G31</f>
        <v>1150</v>
      </c>
      <c r="H32" s="78">
        <f>H30+H31</f>
        <v>600</v>
      </c>
      <c r="I32" s="78">
        <f>I30+I31</f>
        <v>950</v>
      </c>
      <c r="J32" s="78">
        <f>J30+J31</f>
        <v>1400</v>
      </c>
      <c r="K32" s="78">
        <f>K30+K31</f>
        <v>1900</v>
      </c>
      <c r="L32" s="78">
        <f>L30+L31</f>
        <v>1400</v>
      </c>
      <c r="M32" s="78">
        <f>M30+M31</f>
        <v>1150</v>
      </c>
      <c r="N32" s="107">
        <f>B32+C32+D32+E32+F32+G32+H32+I32+J32+K32+L32+M32</f>
        <v>14200</v>
      </c>
    </row>
    <row r="33" spans="1:14" ht="23" customHeight="1">
      <c r="A33" s="82" t="s">
        <v>68</v>
      </c>
      <c r="B33" s="83">
        <f>B26-B32</f>
        <v>1350</v>
      </c>
      <c r="C33" s="83">
        <f>C26-C32</f>
        <v>3700</v>
      </c>
      <c r="D33" s="83">
        <f>D26-D32</f>
        <v>6600</v>
      </c>
      <c r="E33" s="83">
        <f>E26-E32</f>
        <v>10100</v>
      </c>
      <c r="F33" s="83">
        <f>F26-F32</f>
        <v>6600</v>
      </c>
      <c r="G33" s="83">
        <f>G26-G32</f>
        <v>4850</v>
      </c>
      <c r="H33" s="83">
        <f>H26-H32</f>
        <v>1000</v>
      </c>
      <c r="I33" s="83">
        <f>I26-I32</f>
        <v>3450</v>
      </c>
      <c r="J33" s="83">
        <f>J26-J32</f>
        <v>6600</v>
      </c>
      <c r="K33" s="83">
        <f>K26-K32</f>
        <v>10100</v>
      </c>
      <c r="L33" s="83">
        <f>L26-L32</f>
        <v>6600</v>
      </c>
      <c r="M33" s="83">
        <f>M26-M32</f>
        <v>4850</v>
      </c>
      <c r="N33" s="107">
        <f>B33+C33+D33+E33+F33+G33+H33+I33+J33+K33+L33+M33</f>
        <v>65800</v>
      </c>
    </row>
    <row r="34" spans="1:14" ht="23" customHeight="1">
      <c r="A34" s="75" t="s">
        <v>91</v>
      </c>
      <c r="B34" s="76"/>
      <c r="C34" s="76"/>
      <c r="D34" s="76"/>
      <c r="E34" s="76"/>
      <c r="F34" s="76"/>
      <c r="G34" s="76"/>
      <c r="H34" s="76"/>
      <c r="I34" s="76"/>
      <c r="J34" s="76"/>
      <c r="K34" s="76"/>
      <c r="L34" s="76"/>
      <c r="M34" s="76"/>
      <c r="N34" s="105"/>
    </row>
    <row r="35" spans="1:14" ht="23" customHeight="1">
      <c r="A35" s="73" t="s">
        <v>108</v>
      </c>
      <c r="B35" s="79">
        <v>2400</v>
      </c>
      <c r="C35" s="79">
        <v>2400</v>
      </c>
      <c r="D35" s="79">
        <v>2400</v>
      </c>
      <c r="E35" s="79">
        <v>2400</v>
      </c>
      <c r="F35" s="79">
        <v>2400</v>
      </c>
      <c r="G35" s="79">
        <v>2400</v>
      </c>
      <c r="H35" s="79">
        <v>2400</v>
      </c>
      <c r="I35" s="79">
        <v>2400</v>
      </c>
      <c r="J35" s="79">
        <v>2400</v>
      </c>
      <c r="K35" s="79">
        <v>2400</v>
      </c>
      <c r="L35" s="79">
        <v>2400</v>
      </c>
      <c r="M35" s="79">
        <v>2400</v>
      </c>
      <c r="N35" s="107">
        <f>B35+C35+D35+E35+F35+G35+H35+I35+J35+K35+L35+M35</f>
        <v>28800</v>
      </c>
    </row>
    <row r="36" spans="1:14" ht="23" customHeight="1">
      <c r="A36" s="73" t="s">
        <v>109</v>
      </c>
      <c r="B36" s="79">
        <v>100</v>
      </c>
      <c r="C36" s="79">
        <v>100</v>
      </c>
      <c r="D36" s="79">
        <v>280</v>
      </c>
      <c r="E36" s="79">
        <v>280</v>
      </c>
      <c r="F36" s="79">
        <v>280</v>
      </c>
      <c r="G36" s="79">
        <v>280</v>
      </c>
      <c r="H36" s="79">
        <v>280</v>
      </c>
      <c r="I36" s="79">
        <v>280</v>
      </c>
      <c r="J36" s="79">
        <v>280</v>
      </c>
      <c r="K36" s="79">
        <v>280</v>
      </c>
      <c r="L36" s="79">
        <v>280</v>
      </c>
      <c r="M36" s="79">
        <v>280</v>
      </c>
      <c r="N36" s="107">
        <f t="shared" ref="N36:N42" si="3">B36+C36+D36+E36+F36+G36+H36+I36+J36+K36+L36+M36</f>
        <v>3000</v>
      </c>
    </row>
    <row r="37" spans="1:14" ht="23" customHeight="1">
      <c r="A37" s="73" t="s">
        <v>92</v>
      </c>
      <c r="B37" s="79">
        <v>100</v>
      </c>
      <c r="C37" s="79">
        <v>100</v>
      </c>
      <c r="D37" s="79">
        <v>100</v>
      </c>
      <c r="E37" s="79">
        <v>100</v>
      </c>
      <c r="F37" s="79">
        <v>100</v>
      </c>
      <c r="G37" s="79">
        <v>100</v>
      </c>
      <c r="H37" s="79">
        <v>100</v>
      </c>
      <c r="I37" s="79">
        <v>100</v>
      </c>
      <c r="J37" s="79">
        <v>100</v>
      </c>
      <c r="K37" s="79">
        <v>100</v>
      </c>
      <c r="L37" s="79">
        <v>100</v>
      </c>
      <c r="M37" s="79">
        <v>100</v>
      </c>
      <c r="N37" s="107">
        <f t="shared" si="3"/>
        <v>1200</v>
      </c>
    </row>
    <row r="38" spans="1:14" ht="23" customHeight="1">
      <c r="A38" s="75" t="s">
        <v>74</v>
      </c>
      <c r="B38" s="78">
        <f>B35+B36+B37</f>
        <v>2600</v>
      </c>
      <c r="C38" s="78">
        <f>C35+C36+C37</f>
        <v>2600</v>
      </c>
      <c r="D38" s="78">
        <f>D35+D36+D37</f>
        <v>2780</v>
      </c>
      <c r="E38" s="78">
        <f>E35+E36+E37</f>
        <v>2780</v>
      </c>
      <c r="F38" s="78">
        <f>F35+F36+F37</f>
        <v>2780</v>
      </c>
      <c r="G38" s="78">
        <f>G35+G36+G37</f>
        <v>2780</v>
      </c>
      <c r="H38" s="78">
        <f>H35+H36+H37</f>
        <v>2780</v>
      </c>
      <c r="I38" s="78">
        <f>I35+I36+I37</f>
        <v>2780</v>
      </c>
      <c r="J38" s="78">
        <f>J35+J36+J37</f>
        <v>2780</v>
      </c>
      <c r="K38" s="78">
        <f>K35+K36+K37</f>
        <v>2780</v>
      </c>
      <c r="L38" s="78">
        <f>L35+L36+L37</f>
        <v>2780</v>
      </c>
      <c r="M38" s="78">
        <f>M35+M36+M37</f>
        <v>2780</v>
      </c>
      <c r="N38" s="107">
        <f t="shared" si="3"/>
        <v>33000</v>
      </c>
    </row>
    <row r="39" spans="1:14" ht="23" customHeight="1">
      <c r="A39" s="90" t="s">
        <v>76</v>
      </c>
      <c r="B39" s="94">
        <f>B32+B38</f>
        <v>2850</v>
      </c>
      <c r="C39" s="94">
        <f t="shared" ref="C39" si="4">C32+C38</f>
        <v>3300</v>
      </c>
      <c r="D39" s="94">
        <f t="shared" ref="D39" si="5">D32+D38</f>
        <v>4180</v>
      </c>
      <c r="E39" s="94">
        <f t="shared" ref="E39" si="6">E32+E38</f>
        <v>4680</v>
      </c>
      <c r="F39" s="94">
        <f t="shared" ref="F39" si="7">F32+F38</f>
        <v>4180</v>
      </c>
      <c r="G39" s="94">
        <f t="shared" ref="G39" si="8">G32+G38</f>
        <v>3930</v>
      </c>
      <c r="H39" s="94">
        <f t="shared" ref="H39" si="9">H32+H38</f>
        <v>3380</v>
      </c>
      <c r="I39" s="94">
        <f t="shared" ref="I39" si="10">I32+I38</f>
        <v>3730</v>
      </c>
      <c r="J39" s="94">
        <f t="shared" ref="J39" si="11">J32+J38</f>
        <v>4180</v>
      </c>
      <c r="K39" s="94">
        <f t="shared" ref="K39" si="12">K32+K38</f>
        <v>4680</v>
      </c>
      <c r="L39" s="94">
        <f t="shared" ref="L39" si="13">L32+L38</f>
        <v>4180</v>
      </c>
      <c r="M39" s="94">
        <f t="shared" ref="M39" si="14">M32+M38</f>
        <v>3930</v>
      </c>
      <c r="N39" s="107">
        <f t="shared" si="3"/>
        <v>47200</v>
      </c>
    </row>
    <row r="40" spans="1:14" ht="23" customHeight="1">
      <c r="A40" s="92" t="s">
        <v>77</v>
      </c>
      <c r="B40" s="96">
        <f>B26-B39</f>
        <v>-1250</v>
      </c>
      <c r="C40" s="96">
        <f>C26-C39</f>
        <v>1100</v>
      </c>
      <c r="D40" s="96">
        <f>D26-D39</f>
        <v>3820</v>
      </c>
      <c r="E40" s="96">
        <f>E26-E39</f>
        <v>7320</v>
      </c>
      <c r="F40" s="96">
        <f>F26-F39</f>
        <v>3820</v>
      </c>
      <c r="G40" s="96">
        <f>G26-G39</f>
        <v>2070</v>
      </c>
      <c r="H40" s="96">
        <f>H26-H39</f>
        <v>-1780</v>
      </c>
      <c r="I40" s="96">
        <f>I26-I39</f>
        <v>670</v>
      </c>
      <c r="J40" s="96">
        <f>J26-J39</f>
        <v>3820</v>
      </c>
      <c r="K40" s="96">
        <f>K26-K39</f>
        <v>7320</v>
      </c>
      <c r="L40" s="96">
        <f>L26-L39</f>
        <v>3820</v>
      </c>
      <c r="M40" s="96">
        <f>M26-M39</f>
        <v>2070</v>
      </c>
      <c r="N40" s="107">
        <f t="shared" si="3"/>
        <v>32800</v>
      </c>
    </row>
    <row r="41" spans="1:14" ht="23" customHeight="1">
      <c r="A41" s="91" t="s">
        <v>93</v>
      </c>
      <c r="B41" s="97">
        <f>B40*30%</f>
        <v>-375</v>
      </c>
      <c r="C41" s="97">
        <f t="shared" ref="C41" si="15">C40*30%</f>
        <v>330</v>
      </c>
      <c r="D41" s="97">
        <f t="shared" ref="D41" si="16">D40*30%</f>
        <v>1146</v>
      </c>
      <c r="E41" s="97">
        <f t="shared" ref="E41" si="17">E40*30%</f>
        <v>2196</v>
      </c>
      <c r="F41" s="97">
        <f t="shared" ref="F41" si="18">F40*30%</f>
        <v>1146</v>
      </c>
      <c r="G41" s="97">
        <f t="shared" ref="G41" si="19">G40*30%</f>
        <v>621</v>
      </c>
      <c r="H41" s="97">
        <f t="shared" ref="H41" si="20">H40*30%</f>
        <v>-534</v>
      </c>
      <c r="I41" s="97">
        <f t="shared" ref="I41" si="21">I40*30%</f>
        <v>201</v>
      </c>
      <c r="J41" s="97">
        <f t="shared" ref="J41" si="22">J40*30%</f>
        <v>1146</v>
      </c>
      <c r="K41" s="97">
        <f t="shared" ref="K41" si="23">K40*30%</f>
        <v>2196</v>
      </c>
      <c r="L41" s="97">
        <f t="shared" ref="L41" si="24">L40*30%</f>
        <v>1146</v>
      </c>
      <c r="M41" s="97">
        <f t="shared" ref="M41" si="25">M40*30%</f>
        <v>621</v>
      </c>
      <c r="N41" s="107">
        <f t="shared" si="3"/>
        <v>9840</v>
      </c>
    </row>
    <row r="42" spans="1:14" ht="23" customHeight="1">
      <c r="A42" s="93" t="s">
        <v>78</v>
      </c>
      <c r="B42" s="98">
        <f>B40-B41</f>
        <v>-875</v>
      </c>
      <c r="C42" s="98">
        <f>C40-C41</f>
        <v>770</v>
      </c>
      <c r="D42" s="98">
        <f>D40-D41</f>
        <v>2674</v>
      </c>
      <c r="E42" s="98">
        <f>E40-E41</f>
        <v>5124</v>
      </c>
      <c r="F42" s="98">
        <f>F40-F41</f>
        <v>2674</v>
      </c>
      <c r="G42" s="98">
        <f>G40-G41</f>
        <v>1449</v>
      </c>
      <c r="H42" s="98">
        <f>H40-H41</f>
        <v>-1246</v>
      </c>
      <c r="I42" s="98">
        <f>I40-I41</f>
        <v>469</v>
      </c>
      <c r="J42" s="98">
        <f>J40-J41</f>
        <v>2674</v>
      </c>
      <c r="K42" s="98">
        <f>K40-K41</f>
        <v>5124</v>
      </c>
      <c r="L42" s="98">
        <f>L40-L41</f>
        <v>2674</v>
      </c>
      <c r="M42" s="98">
        <f>M40-M41</f>
        <v>1449</v>
      </c>
      <c r="N42" s="107">
        <f t="shared" si="3"/>
        <v>22960</v>
      </c>
    </row>
    <row r="43" spans="1:14" ht="23" customHeight="1">
      <c r="A43" s="80" t="s">
        <v>75</v>
      </c>
      <c r="B43" s="81">
        <v>40000</v>
      </c>
      <c r="C43" s="81">
        <v>40000</v>
      </c>
      <c r="D43" s="81">
        <v>40000</v>
      </c>
      <c r="E43" s="81">
        <v>40000</v>
      </c>
      <c r="F43" s="81">
        <v>40000</v>
      </c>
      <c r="G43" s="100">
        <v>40000</v>
      </c>
      <c r="H43" s="101"/>
      <c r="I43" s="101"/>
      <c r="J43" s="101"/>
      <c r="K43" s="101"/>
      <c r="L43" s="101"/>
      <c r="M43" s="101"/>
      <c r="N43" s="105"/>
    </row>
    <row r="44" spans="1:14" ht="23" customHeight="1"/>
    <row r="45" spans="1:14" ht="23" customHeight="1">
      <c r="A45" s="99" t="s">
        <v>112</v>
      </c>
      <c r="G45" s="102" t="s">
        <v>117</v>
      </c>
    </row>
    <row r="46" spans="1:14" ht="23" customHeight="1"/>
    <row r="47" spans="1:14" ht="23" customHeight="1">
      <c r="A47" s="108" t="s">
        <v>122</v>
      </c>
      <c r="B47" s="109" t="s">
        <v>94</v>
      </c>
      <c r="C47" s="109" t="s">
        <v>95</v>
      </c>
      <c r="D47" s="109" t="s">
        <v>96</v>
      </c>
      <c r="E47" s="109" t="s">
        <v>97</v>
      </c>
      <c r="F47" s="109" t="s">
        <v>98</v>
      </c>
      <c r="G47" s="109" t="s">
        <v>99</v>
      </c>
      <c r="H47" s="109" t="s">
        <v>100</v>
      </c>
      <c r="I47" s="109" t="s">
        <v>101</v>
      </c>
      <c r="J47" s="109" t="s">
        <v>102</v>
      </c>
      <c r="K47" s="109" t="s">
        <v>103</v>
      </c>
      <c r="L47" s="109" t="s">
        <v>104</v>
      </c>
      <c r="M47" s="109" t="s">
        <v>105</v>
      </c>
      <c r="N47" s="110" t="s">
        <v>119</v>
      </c>
    </row>
    <row r="48" spans="1:14" ht="23" customHeight="1">
      <c r="A48" s="111" t="s">
        <v>86</v>
      </c>
      <c r="B48" s="112">
        <v>1600</v>
      </c>
      <c r="C48" s="112">
        <v>6000</v>
      </c>
      <c r="D48" s="112">
        <v>14000</v>
      </c>
      <c r="E48" s="112">
        <v>26000</v>
      </c>
      <c r="F48" s="112">
        <v>34000</v>
      </c>
      <c r="G48" s="112">
        <v>40000</v>
      </c>
      <c r="H48" s="112">
        <v>41600</v>
      </c>
      <c r="I48" s="112">
        <v>46000</v>
      </c>
      <c r="J48" s="112">
        <v>54000</v>
      </c>
      <c r="K48" s="112">
        <v>66000</v>
      </c>
      <c r="L48" s="112">
        <v>74000</v>
      </c>
      <c r="M48" s="112">
        <v>80000</v>
      </c>
      <c r="N48" s="113">
        <v>80000</v>
      </c>
    </row>
    <row r="49" spans="1:14" ht="23" customHeight="1">
      <c r="A49" s="114" t="s">
        <v>87</v>
      </c>
      <c r="B49" s="115">
        <v>1600</v>
      </c>
      <c r="C49" s="115">
        <v>4400</v>
      </c>
      <c r="D49" s="115">
        <v>8000</v>
      </c>
      <c r="E49" s="115">
        <v>12000</v>
      </c>
      <c r="F49" s="115">
        <v>8000</v>
      </c>
      <c r="G49" s="115">
        <v>6000</v>
      </c>
      <c r="H49" s="115">
        <v>1600</v>
      </c>
      <c r="I49" s="115">
        <v>4400</v>
      </c>
      <c r="J49" s="115">
        <v>8000</v>
      </c>
      <c r="K49" s="115">
        <v>12000</v>
      </c>
      <c r="L49" s="115">
        <v>8000</v>
      </c>
      <c r="M49" s="115">
        <v>6000</v>
      </c>
      <c r="N49" s="117"/>
    </row>
    <row r="50" spans="1:14" ht="23" customHeight="1">
      <c r="A50" s="73" t="s">
        <v>88</v>
      </c>
      <c r="B50" s="74" t="s">
        <v>110</v>
      </c>
      <c r="C50" s="74" t="s">
        <v>110</v>
      </c>
      <c r="D50" s="74" t="s">
        <v>110</v>
      </c>
      <c r="E50" s="74" t="s">
        <v>110</v>
      </c>
      <c r="F50" s="74" t="s">
        <v>110</v>
      </c>
      <c r="G50" s="74" t="s">
        <v>110</v>
      </c>
      <c r="H50" s="74" t="s">
        <v>110</v>
      </c>
      <c r="I50" s="74" t="s">
        <v>110</v>
      </c>
      <c r="J50" s="74" t="s">
        <v>110</v>
      </c>
      <c r="K50" s="74" t="s">
        <v>110</v>
      </c>
      <c r="L50" s="74" t="s">
        <v>110</v>
      </c>
      <c r="M50" s="74" t="s">
        <v>110</v>
      </c>
      <c r="N50" s="117"/>
    </row>
    <row r="51" spans="1:14" ht="23" customHeight="1">
      <c r="A51" s="73" t="s">
        <v>89</v>
      </c>
      <c r="B51" s="74" t="s">
        <v>111</v>
      </c>
      <c r="C51" s="74" t="s">
        <v>113</v>
      </c>
      <c r="D51" s="74" t="s">
        <v>114</v>
      </c>
      <c r="E51" s="74" t="s">
        <v>115</v>
      </c>
      <c r="F51" s="74" t="s">
        <v>114</v>
      </c>
      <c r="G51" s="74" t="s">
        <v>116</v>
      </c>
      <c r="H51" s="74" t="s">
        <v>111</v>
      </c>
      <c r="I51" s="74" t="s">
        <v>113</v>
      </c>
      <c r="J51" s="74" t="s">
        <v>114</v>
      </c>
      <c r="K51" s="74" t="s">
        <v>115</v>
      </c>
      <c r="L51" s="74" t="s">
        <v>114</v>
      </c>
      <c r="M51" s="74" t="s">
        <v>116</v>
      </c>
      <c r="N51" s="118" t="s">
        <v>121</v>
      </c>
    </row>
    <row r="52" spans="1:14" ht="23" customHeight="1">
      <c r="A52" s="75" t="s">
        <v>90</v>
      </c>
      <c r="B52" s="76"/>
      <c r="C52" s="76"/>
      <c r="D52" s="76"/>
      <c r="E52" s="76"/>
      <c r="F52" s="76"/>
      <c r="G52" s="76"/>
      <c r="H52" s="76"/>
      <c r="I52" s="76"/>
      <c r="J52" s="76"/>
      <c r="K52" s="76"/>
      <c r="L52" s="76"/>
      <c r="M52" s="76"/>
      <c r="N52" s="117"/>
    </row>
    <row r="53" spans="1:14" ht="23" customHeight="1">
      <c r="A53" s="73" t="s">
        <v>107</v>
      </c>
      <c r="B53" s="77">
        <v>200</v>
      </c>
      <c r="C53" s="77">
        <v>550</v>
      </c>
      <c r="D53" s="77">
        <v>1000</v>
      </c>
      <c r="E53" s="77">
        <v>1500</v>
      </c>
      <c r="F53" s="77">
        <v>1000</v>
      </c>
      <c r="G53" s="77">
        <v>750</v>
      </c>
      <c r="H53" s="77">
        <v>200</v>
      </c>
      <c r="I53" s="77">
        <v>550</v>
      </c>
      <c r="J53" s="77">
        <v>1000</v>
      </c>
      <c r="K53" s="77">
        <v>1500</v>
      </c>
      <c r="L53" s="77">
        <v>1000</v>
      </c>
      <c r="M53" s="77">
        <v>750</v>
      </c>
      <c r="N53" s="119">
        <v>10000</v>
      </c>
    </row>
    <row r="54" spans="1:14" ht="23" customHeight="1">
      <c r="A54" s="73" t="s">
        <v>106</v>
      </c>
      <c r="B54" s="77">
        <v>50</v>
      </c>
      <c r="C54" s="77">
        <v>150</v>
      </c>
      <c r="D54" s="77">
        <v>400</v>
      </c>
      <c r="E54" s="77">
        <v>400</v>
      </c>
      <c r="F54" s="77">
        <v>400</v>
      </c>
      <c r="G54" s="77">
        <v>400</v>
      </c>
      <c r="H54" s="77">
        <v>400</v>
      </c>
      <c r="I54" s="77">
        <v>400</v>
      </c>
      <c r="J54" s="77">
        <v>400</v>
      </c>
      <c r="K54" s="77">
        <v>400</v>
      </c>
      <c r="L54" s="77">
        <v>400</v>
      </c>
      <c r="M54" s="77">
        <v>400</v>
      </c>
      <c r="N54" s="119">
        <v>4200</v>
      </c>
    </row>
    <row r="55" spans="1:14" ht="23" customHeight="1">
      <c r="A55" s="75" t="s">
        <v>67</v>
      </c>
      <c r="B55" s="78">
        <v>250</v>
      </c>
      <c r="C55" s="78">
        <v>700</v>
      </c>
      <c r="D55" s="78">
        <v>1400</v>
      </c>
      <c r="E55" s="78">
        <v>1900</v>
      </c>
      <c r="F55" s="78">
        <v>1400</v>
      </c>
      <c r="G55" s="78">
        <v>1150</v>
      </c>
      <c r="H55" s="78">
        <v>600</v>
      </c>
      <c r="I55" s="78">
        <v>950</v>
      </c>
      <c r="J55" s="78">
        <v>1400</v>
      </c>
      <c r="K55" s="78">
        <v>1900</v>
      </c>
      <c r="L55" s="78">
        <v>1400</v>
      </c>
      <c r="M55" s="78">
        <v>1150</v>
      </c>
      <c r="N55" s="119">
        <v>14200</v>
      </c>
    </row>
    <row r="56" spans="1:14" ht="23" customHeight="1">
      <c r="A56" s="120" t="s">
        <v>68</v>
      </c>
      <c r="B56" s="121">
        <v>1350</v>
      </c>
      <c r="C56" s="121">
        <v>3700</v>
      </c>
      <c r="D56" s="121">
        <v>6600</v>
      </c>
      <c r="E56" s="121">
        <v>10100</v>
      </c>
      <c r="F56" s="121">
        <v>6600</v>
      </c>
      <c r="G56" s="121">
        <v>4850</v>
      </c>
      <c r="H56" s="121">
        <v>1000</v>
      </c>
      <c r="I56" s="121">
        <v>3450</v>
      </c>
      <c r="J56" s="121">
        <v>6600</v>
      </c>
      <c r="K56" s="121">
        <v>10100</v>
      </c>
      <c r="L56" s="121">
        <v>6600</v>
      </c>
      <c r="M56" s="121">
        <v>4850</v>
      </c>
      <c r="N56" s="119">
        <v>65800</v>
      </c>
    </row>
    <row r="57" spans="1:14" ht="23" customHeight="1">
      <c r="A57" s="75" t="s">
        <v>91</v>
      </c>
      <c r="B57" s="76"/>
      <c r="C57" s="76"/>
      <c r="D57" s="76"/>
      <c r="E57" s="76"/>
      <c r="F57" s="76"/>
      <c r="G57" s="76"/>
      <c r="H57" s="76"/>
      <c r="I57" s="76"/>
      <c r="J57" s="76"/>
      <c r="K57" s="76"/>
      <c r="L57" s="76"/>
      <c r="M57" s="76"/>
      <c r="N57" s="117"/>
    </row>
    <row r="58" spans="1:14" ht="23" customHeight="1">
      <c r="A58" s="73" t="s">
        <v>108</v>
      </c>
      <c r="B58" s="79">
        <v>2400</v>
      </c>
      <c r="C58" s="79">
        <v>2400</v>
      </c>
      <c r="D58" s="79">
        <v>2400</v>
      </c>
      <c r="E58" s="79">
        <v>2400</v>
      </c>
      <c r="F58" s="79">
        <v>2400</v>
      </c>
      <c r="G58" s="79">
        <v>2400</v>
      </c>
      <c r="H58" s="79">
        <v>2400</v>
      </c>
      <c r="I58" s="79">
        <v>2400</v>
      </c>
      <c r="J58" s="79">
        <v>2400</v>
      </c>
      <c r="K58" s="79">
        <v>2400</v>
      </c>
      <c r="L58" s="79">
        <v>2400</v>
      </c>
      <c r="M58" s="79">
        <v>2400</v>
      </c>
      <c r="N58" s="119">
        <v>28800</v>
      </c>
    </row>
    <row r="59" spans="1:14" ht="23" customHeight="1">
      <c r="A59" s="73" t="s">
        <v>109</v>
      </c>
      <c r="B59" s="79">
        <v>100</v>
      </c>
      <c r="C59" s="79">
        <v>100</v>
      </c>
      <c r="D59" s="79">
        <v>280</v>
      </c>
      <c r="E59" s="79">
        <v>280</v>
      </c>
      <c r="F59" s="79">
        <v>280</v>
      </c>
      <c r="G59" s="79">
        <v>280</v>
      </c>
      <c r="H59" s="79">
        <v>280</v>
      </c>
      <c r="I59" s="79">
        <v>280</v>
      </c>
      <c r="J59" s="79">
        <v>280</v>
      </c>
      <c r="K59" s="79">
        <v>280</v>
      </c>
      <c r="L59" s="79">
        <v>280</v>
      </c>
      <c r="M59" s="79">
        <v>280</v>
      </c>
      <c r="N59" s="119">
        <v>3000</v>
      </c>
    </row>
    <row r="60" spans="1:14" ht="23" customHeight="1">
      <c r="A60" s="73" t="s">
        <v>92</v>
      </c>
      <c r="B60" s="79">
        <v>100</v>
      </c>
      <c r="C60" s="79">
        <v>100</v>
      </c>
      <c r="D60" s="79">
        <v>100</v>
      </c>
      <c r="E60" s="79">
        <v>100</v>
      </c>
      <c r="F60" s="79">
        <v>100</v>
      </c>
      <c r="G60" s="79">
        <v>100</v>
      </c>
      <c r="H60" s="79">
        <v>100</v>
      </c>
      <c r="I60" s="79">
        <v>100</v>
      </c>
      <c r="J60" s="79">
        <v>100</v>
      </c>
      <c r="K60" s="79">
        <v>100</v>
      </c>
      <c r="L60" s="79">
        <v>100</v>
      </c>
      <c r="M60" s="79">
        <v>100</v>
      </c>
      <c r="N60" s="119">
        <v>1200</v>
      </c>
    </row>
    <row r="61" spans="1:14" ht="23" customHeight="1">
      <c r="A61" s="75" t="s">
        <v>74</v>
      </c>
      <c r="B61" s="78">
        <v>2600</v>
      </c>
      <c r="C61" s="78">
        <v>2600</v>
      </c>
      <c r="D61" s="78">
        <v>2780</v>
      </c>
      <c r="E61" s="78">
        <v>2780</v>
      </c>
      <c r="F61" s="78">
        <v>2780</v>
      </c>
      <c r="G61" s="78">
        <v>2780</v>
      </c>
      <c r="H61" s="78">
        <v>2780</v>
      </c>
      <c r="I61" s="78">
        <v>2780</v>
      </c>
      <c r="J61" s="78">
        <v>2780</v>
      </c>
      <c r="K61" s="78">
        <v>2780</v>
      </c>
      <c r="L61" s="78">
        <v>2780</v>
      </c>
      <c r="M61" s="78">
        <v>2780</v>
      </c>
      <c r="N61" s="119">
        <v>33000</v>
      </c>
    </row>
    <row r="62" spans="1:14" ht="23" customHeight="1">
      <c r="A62" s="122" t="s">
        <v>76</v>
      </c>
      <c r="B62" s="123">
        <v>2850</v>
      </c>
      <c r="C62" s="123">
        <v>3300</v>
      </c>
      <c r="D62" s="123">
        <v>4180</v>
      </c>
      <c r="E62" s="123">
        <v>4680</v>
      </c>
      <c r="F62" s="123">
        <v>4180</v>
      </c>
      <c r="G62" s="123">
        <v>3930</v>
      </c>
      <c r="H62" s="123">
        <v>3380</v>
      </c>
      <c r="I62" s="123">
        <v>3730</v>
      </c>
      <c r="J62" s="123">
        <v>4180</v>
      </c>
      <c r="K62" s="123">
        <v>4680</v>
      </c>
      <c r="L62" s="123">
        <v>4180</v>
      </c>
      <c r="M62" s="123">
        <v>3930</v>
      </c>
      <c r="N62" s="119">
        <v>47200</v>
      </c>
    </row>
    <row r="63" spans="1:14" ht="23" customHeight="1">
      <c r="A63" s="124" t="s">
        <v>77</v>
      </c>
      <c r="B63" s="125">
        <v>-1250</v>
      </c>
      <c r="C63" s="125">
        <v>1100</v>
      </c>
      <c r="D63" s="125">
        <v>3820</v>
      </c>
      <c r="E63" s="125">
        <v>7320</v>
      </c>
      <c r="F63" s="125">
        <v>3820</v>
      </c>
      <c r="G63" s="125">
        <v>2070</v>
      </c>
      <c r="H63" s="125">
        <v>-1780</v>
      </c>
      <c r="I63" s="125">
        <v>670</v>
      </c>
      <c r="J63" s="125">
        <v>3820</v>
      </c>
      <c r="K63" s="125">
        <v>7320</v>
      </c>
      <c r="L63" s="125">
        <v>3820</v>
      </c>
      <c r="M63" s="125">
        <v>2070</v>
      </c>
      <c r="N63" s="119">
        <v>32800</v>
      </c>
    </row>
    <row r="64" spans="1:14" ht="23" customHeight="1">
      <c r="A64" s="126" t="s">
        <v>93</v>
      </c>
      <c r="B64" s="127">
        <v>-375</v>
      </c>
      <c r="C64" s="127">
        <v>330</v>
      </c>
      <c r="D64" s="127">
        <v>1146</v>
      </c>
      <c r="E64" s="127">
        <v>2196</v>
      </c>
      <c r="F64" s="127">
        <v>1146</v>
      </c>
      <c r="G64" s="127">
        <v>621</v>
      </c>
      <c r="H64" s="127">
        <v>-534</v>
      </c>
      <c r="I64" s="127">
        <v>201</v>
      </c>
      <c r="J64" s="127">
        <v>1146</v>
      </c>
      <c r="K64" s="127">
        <v>2196</v>
      </c>
      <c r="L64" s="127">
        <v>1146</v>
      </c>
      <c r="M64" s="127">
        <v>621</v>
      </c>
      <c r="N64" s="119">
        <v>9840</v>
      </c>
    </row>
    <row r="65" spans="1:14" ht="23" customHeight="1">
      <c r="A65" s="128" t="s">
        <v>78</v>
      </c>
      <c r="B65" s="129">
        <v>-875</v>
      </c>
      <c r="C65" s="129">
        <v>770</v>
      </c>
      <c r="D65" s="129">
        <v>2674</v>
      </c>
      <c r="E65" s="129">
        <v>5124</v>
      </c>
      <c r="F65" s="129">
        <v>2674</v>
      </c>
      <c r="G65" s="129">
        <v>1449</v>
      </c>
      <c r="H65" s="129">
        <v>-1246</v>
      </c>
      <c r="I65" s="129">
        <v>469</v>
      </c>
      <c r="J65" s="129">
        <v>2674</v>
      </c>
      <c r="K65" s="129">
        <v>5124</v>
      </c>
      <c r="L65" s="129">
        <v>2674</v>
      </c>
      <c r="M65" s="129">
        <v>1449</v>
      </c>
      <c r="N65" s="119">
        <v>22960</v>
      </c>
    </row>
    <row r="66" spans="1:14" ht="23" customHeight="1">
      <c r="A66" s="80" t="s">
        <v>75</v>
      </c>
      <c r="B66" s="81">
        <v>40000</v>
      </c>
      <c r="C66" s="81">
        <v>40000</v>
      </c>
      <c r="D66" s="81">
        <v>40000</v>
      </c>
      <c r="E66" s="81">
        <v>40000</v>
      </c>
      <c r="F66" s="81">
        <v>40000</v>
      </c>
      <c r="G66" s="100">
        <v>40000</v>
      </c>
      <c r="H66" s="130"/>
      <c r="I66" s="130"/>
      <c r="J66" s="130"/>
      <c r="K66" s="130"/>
      <c r="L66" s="130"/>
      <c r="M66" s="130"/>
      <c r="N66" s="117"/>
    </row>
    <row r="67" spans="1:14" ht="23" customHeight="1">
      <c r="A67" s="116"/>
      <c r="B67" s="116"/>
      <c r="C67" s="116"/>
      <c r="D67" s="116"/>
      <c r="E67" s="116"/>
      <c r="F67" s="116"/>
      <c r="G67" s="116"/>
      <c r="H67" s="116"/>
      <c r="I67" s="116"/>
      <c r="J67" s="116"/>
      <c r="K67" s="116"/>
      <c r="L67" s="116"/>
      <c r="M67" s="116"/>
      <c r="N67" s="116"/>
    </row>
    <row r="68" spans="1:14" ht="23" customHeight="1">
      <c r="A68" s="99" t="s">
        <v>112</v>
      </c>
      <c r="B68" s="116"/>
      <c r="C68" s="116"/>
      <c r="D68" s="116"/>
      <c r="E68" s="116"/>
      <c r="F68" s="116"/>
      <c r="G68" s="131" t="s">
        <v>117</v>
      </c>
      <c r="H68" s="116"/>
      <c r="I68" s="116"/>
      <c r="J68" s="116"/>
      <c r="K68" s="116"/>
      <c r="L68" s="116"/>
      <c r="M68" s="116"/>
      <c r="N68" s="116"/>
    </row>
    <row r="69" spans="1:14" ht="23" customHeight="1"/>
    <row r="70" spans="1:14" ht="23" customHeight="1">
      <c r="A70" s="108" t="s">
        <v>123</v>
      </c>
      <c r="B70" s="109" t="s">
        <v>94</v>
      </c>
      <c r="C70" s="109" t="s">
        <v>95</v>
      </c>
      <c r="D70" s="109" t="s">
        <v>96</v>
      </c>
      <c r="E70" s="109" t="s">
        <v>97</v>
      </c>
      <c r="F70" s="109" t="s">
        <v>98</v>
      </c>
      <c r="G70" s="109" t="s">
        <v>99</v>
      </c>
      <c r="H70" s="109" t="s">
        <v>100</v>
      </c>
      <c r="I70" s="109" t="s">
        <v>101</v>
      </c>
      <c r="J70" s="109" t="s">
        <v>102</v>
      </c>
      <c r="K70" s="109" t="s">
        <v>103</v>
      </c>
      <c r="L70" s="109" t="s">
        <v>104</v>
      </c>
      <c r="M70" s="109" t="s">
        <v>105</v>
      </c>
      <c r="N70" s="110" t="s">
        <v>119</v>
      </c>
    </row>
    <row r="71" spans="1:14" ht="23" customHeight="1">
      <c r="A71" s="111" t="s">
        <v>86</v>
      </c>
      <c r="B71" s="112">
        <v>1600</v>
      </c>
      <c r="C71" s="112">
        <v>6000</v>
      </c>
      <c r="D71" s="112">
        <v>14000</v>
      </c>
      <c r="E71" s="112">
        <v>26000</v>
      </c>
      <c r="F71" s="112">
        <v>34000</v>
      </c>
      <c r="G71" s="112">
        <v>40000</v>
      </c>
      <c r="H71" s="112">
        <v>41600</v>
      </c>
      <c r="I71" s="112">
        <v>46000</v>
      </c>
      <c r="J71" s="112">
        <v>54000</v>
      </c>
      <c r="K71" s="112">
        <v>66000</v>
      </c>
      <c r="L71" s="112">
        <v>74000</v>
      </c>
      <c r="M71" s="112">
        <v>80000</v>
      </c>
      <c r="N71" s="113">
        <v>80000</v>
      </c>
    </row>
    <row r="72" spans="1:14" ht="23" customHeight="1">
      <c r="A72" s="114" t="s">
        <v>87</v>
      </c>
      <c r="B72" s="115">
        <v>1600</v>
      </c>
      <c r="C72" s="115">
        <v>4400</v>
      </c>
      <c r="D72" s="115">
        <v>8000</v>
      </c>
      <c r="E72" s="115">
        <v>12000</v>
      </c>
      <c r="F72" s="115">
        <v>8000</v>
      </c>
      <c r="G72" s="115">
        <v>6000</v>
      </c>
      <c r="H72" s="115">
        <v>1600</v>
      </c>
      <c r="I72" s="115">
        <v>4400</v>
      </c>
      <c r="J72" s="115">
        <v>8000</v>
      </c>
      <c r="K72" s="115">
        <v>12000</v>
      </c>
      <c r="L72" s="115">
        <v>8000</v>
      </c>
      <c r="M72" s="115">
        <v>6000</v>
      </c>
      <c r="N72" s="117"/>
    </row>
    <row r="73" spans="1:14" ht="23" customHeight="1">
      <c r="A73" s="73" t="s">
        <v>88</v>
      </c>
      <c r="B73" s="74" t="s">
        <v>110</v>
      </c>
      <c r="C73" s="74" t="s">
        <v>110</v>
      </c>
      <c r="D73" s="74" t="s">
        <v>110</v>
      </c>
      <c r="E73" s="74" t="s">
        <v>110</v>
      </c>
      <c r="F73" s="74" t="s">
        <v>110</v>
      </c>
      <c r="G73" s="74" t="s">
        <v>110</v>
      </c>
      <c r="H73" s="74" t="s">
        <v>110</v>
      </c>
      <c r="I73" s="74" t="s">
        <v>110</v>
      </c>
      <c r="J73" s="74" t="s">
        <v>110</v>
      </c>
      <c r="K73" s="74" t="s">
        <v>110</v>
      </c>
      <c r="L73" s="74" t="s">
        <v>110</v>
      </c>
      <c r="M73" s="74" t="s">
        <v>110</v>
      </c>
      <c r="N73" s="117"/>
    </row>
    <row r="74" spans="1:14" ht="23" customHeight="1">
      <c r="A74" s="73" t="s">
        <v>89</v>
      </c>
      <c r="B74" s="74" t="s">
        <v>111</v>
      </c>
      <c r="C74" s="74" t="s">
        <v>113</v>
      </c>
      <c r="D74" s="74" t="s">
        <v>114</v>
      </c>
      <c r="E74" s="74" t="s">
        <v>115</v>
      </c>
      <c r="F74" s="74" t="s">
        <v>114</v>
      </c>
      <c r="G74" s="74" t="s">
        <v>116</v>
      </c>
      <c r="H74" s="74" t="s">
        <v>111</v>
      </c>
      <c r="I74" s="74" t="s">
        <v>113</v>
      </c>
      <c r="J74" s="74" t="s">
        <v>114</v>
      </c>
      <c r="K74" s="74" t="s">
        <v>115</v>
      </c>
      <c r="L74" s="74" t="s">
        <v>114</v>
      </c>
      <c r="M74" s="74" t="s">
        <v>116</v>
      </c>
      <c r="N74" s="118" t="s">
        <v>121</v>
      </c>
    </row>
    <row r="75" spans="1:14" ht="23" customHeight="1">
      <c r="A75" s="75" t="s">
        <v>90</v>
      </c>
      <c r="B75" s="76"/>
      <c r="C75" s="76"/>
      <c r="D75" s="76"/>
      <c r="E75" s="76"/>
      <c r="F75" s="76"/>
      <c r="G75" s="76"/>
      <c r="H75" s="76"/>
      <c r="I75" s="76"/>
      <c r="J75" s="76"/>
      <c r="K75" s="76"/>
      <c r="L75" s="76"/>
      <c r="M75" s="76"/>
      <c r="N75" s="117"/>
    </row>
    <row r="76" spans="1:14" ht="23" customHeight="1">
      <c r="A76" s="73" t="s">
        <v>107</v>
      </c>
      <c r="B76" s="77">
        <v>200</v>
      </c>
      <c r="C76" s="77">
        <v>550</v>
      </c>
      <c r="D76" s="77">
        <v>1000</v>
      </c>
      <c r="E76" s="77">
        <v>1500</v>
      </c>
      <c r="F76" s="77">
        <v>1000</v>
      </c>
      <c r="G76" s="77">
        <v>750</v>
      </c>
      <c r="H76" s="77">
        <v>200</v>
      </c>
      <c r="I76" s="77">
        <v>550</v>
      </c>
      <c r="J76" s="77">
        <v>1000</v>
      </c>
      <c r="K76" s="77">
        <v>1500</v>
      </c>
      <c r="L76" s="77">
        <v>1000</v>
      </c>
      <c r="M76" s="77">
        <v>750</v>
      </c>
      <c r="N76" s="119">
        <v>10000</v>
      </c>
    </row>
    <row r="77" spans="1:14" ht="23" customHeight="1">
      <c r="A77" s="73" t="s">
        <v>106</v>
      </c>
      <c r="B77" s="77">
        <v>50</v>
      </c>
      <c r="C77" s="77">
        <v>150</v>
      </c>
      <c r="D77" s="77">
        <v>400</v>
      </c>
      <c r="E77" s="77">
        <v>400</v>
      </c>
      <c r="F77" s="77">
        <v>400</v>
      </c>
      <c r="G77" s="77">
        <v>400</v>
      </c>
      <c r="H77" s="77">
        <v>400</v>
      </c>
      <c r="I77" s="77">
        <v>400</v>
      </c>
      <c r="J77" s="77">
        <v>400</v>
      </c>
      <c r="K77" s="77">
        <v>400</v>
      </c>
      <c r="L77" s="77">
        <v>400</v>
      </c>
      <c r="M77" s="77">
        <v>400</v>
      </c>
      <c r="N77" s="119">
        <v>4200</v>
      </c>
    </row>
    <row r="78" spans="1:14" ht="23" customHeight="1">
      <c r="A78" s="75" t="s">
        <v>67</v>
      </c>
      <c r="B78" s="78">
        <v>250</v>
      </c>
      <c r="C78" s="78">
        <v>700</v>
      </c>
      <c r="D78" s="78">
        <v>1400</v>
      </c>
      <c r="E78" s="78">
        <v>1900</v>
      </c>
      <c r="F78" s="78">
        <v>1400</v>
      </c>
      <c r="G78" s="78">
        <v>1150</v>
      </c>
      <c r="H78" s="78">
        <v>600</v>
      </c>
      <c r="I78" s="78">
        <v>950</v>
      </c>
      <c r="J78" s="78">
        <v>1400</v>
      </c>
      <c r="K78" s="78">
        <v>1900</v>
      </c>
      <c r="L78" s="78">
        <v>1400</v>
      </c>
      <c r="M78" s="78">
        <v>1150</v>
      </c>
      <c r="N78" s="119">
        <v>14200</v>
      </c>
    </row>
    <row r="79" spans="1:14" ht="23" customHeight="1">
      <c r="A79" s="120" t="s">
        <v>68</v>
      </c>
      <c r="B79" s="121">
        <v>1350</v>
      </c>
      <c r="C79" s="121">
        <v>3700</v>
      </c>
      <c r="D79" s="121">
        <v>6600</v>
      </c>
      <c r="E79" s="121">
        <v>10100</v>
      </c>
      <c r="F79" s="121">
        <v>6600</v>
      </c>
      <c r="G79" s="121">
        <v>4850</v>
      </c>
      <c r="H79" s="121">
        <v>1000</v>
      </c>
      <c r="I79" s="121">
        <v>3450</v>
      </c>
      <c r="J79" s="121">
        <v>6600</v>
      </c>
      <c r="K79" s="121">
        <v>10100</v>
      </c>
      <c r="L79" s="121">
        <v>6600</v>
      </c>
      <c r="M79" s="121">
        <v>4850</v>
      </c>
      <c r="N79" s="119">
        <v>65800</v>
      </c>
    </row>
    <row r="80" spans="1:14" ht="23" customHeight="1">
      <c r="A80" s="75" t="s">
        <v>91</v>
      </c>
      <c r="B80" s="76"/>
      <c r="C80" s="76"/>
      <c r="D80" s="76"/>
      <c r="E80" s="76"/>
      <c r="F80" s="76"/>
      <c r="G80" s="76"/>
      <c r="H80" s="76"/>
      <c r="I80" s="76"/>
      <c r="J80" s="76"/>
      <c r="K80" s="76"/>
      <c r="L80" s="76"/>
      <c r="M80" s="76"/>
      <c r="N80" s="117"/>
    </row>
    <row r="81" spans="1:14" ht="23" customHeight="1">
      <c r="A81" s="73" t="s">
        <v>108</v>
      </c>
      <c r="B81" s="79">
        <v>2400</v>
      </c>
      <c r="C81" s="79">
        <v>2400</v>
      </c>
      <c r="D81" s="79">
        <v>2400</v>
      </c>
      <c r="E81" s="79">
        <v>2400</v>
      </c>
      <c r="F81" s="79">
        <v>2400</v>
      </c>
      <c r="G81" s="79">
        <v>2400</v>
      </c>
      <c r="H81" s="79">
        <v>2400</v>
      </c>
      <c r="I81" s="79">
        <v>2400</v>
      </c>
      <c r="J81" s="79">
        <v>2400</v>
      </c>
      <c r="K81" s="79">
        <v>2400</v>
      </c>
      <c r="L81" s="79">
        <v>2400</v>
      </c>
      <c r="M81" s="79">
        <v>2400</v>
      </c>
      <c r="N81" s="119">
        <v>28800</v>
      </c>
    </row>
    <row r="82" spans="1:14" ht="23" customHeight="1">
      <c r="A82" s="73" t="s">
        <v>109</v>
      </c>
      <c r="B82" s="79">
        <v>100</v>
      </c>
      <c r="C82" s="79">
        <v>100</v>
      </c>
      <c r="D82" s="79">
        <v>280</v>
      </c>
      <c r="E82" s="79">
        <v>280</v>
      </c>
      <c r="F82" s="79">
        <v>280</v>
      </c>
      <c r="G82" s="79">
        <v>280</v>
      </c>
      <c r="H82" s="79">
        <v>280</v>
      </c>
      <c r="I82" s="79">
        <v>280</v>
      </c>
      <c r="J82" s="79">
        <v>280</v>
      </c>
      <c r="K82" s="79">
        <v>280</v>
      </c>
      <c r="L82" s="79">
        <v>280</v>
      </c>
      <c r="M82" s="79">
        <v>280</v>
      </c>
      <c r="N82" s="119">
        <v>3000</v>
      </c>
    </row>
    <row r="83" spans="1:14" ht="23" customHeight="1">
      <c r="A83" s="73" t="s">
        <v>92</v>
      </c>
      <c r="B83" s="79">
        <v>100</v>
      </c>
      <c r="C83" s="79">
        <v>100</v>
      </c>
      <c r="D83" s="79">
        <v>100</v>
      </c>
      <c r="E83" s="79">
        <v>100</v>
      </c>
      <c r="F83" s="79">
        <v>100</v>
      </c>
      <c r="G83" s="79">
        <v>100</v>
      </c>
      <c r="H83" s="79">
        <v>100</v>
      </c>
      <c r="I83" s="79">
        <v>100</v>
      </c>
      <c r="J83" s="79">
        <v>100</v>
      </c>
      <c r="K83" s="79">
        <v>100</v>
      </c>
      <c r="L83" s="79">
        <v>100</v>
      </c>
      <c r="M83" s="79">
        <v>100</v>
      </c>
      <c r="N83" s="119">
        <v>1200</v>
      </c>
    </row>
    <row r="84" spans="1:14" ht="23" customHeight="1">
      <c r="A84" s="75" t="s">
        <v>74</v>
      </c>
      <c r="B84" s="78">
        <v>2600</v>
      </c>
      <c r="C84" s="78">
        <v>2600</v>
      </c>
      <c r="D84" s="78">
        <v>2780</v>
      </c>
      <c r="E84" s="78">
        <v>2780</v>
      </c>
      <c r="F84" s="78">
        <v>2780</v>
      </c>
      <c r="G84" s="78">
        <v>2780</v>
      </c>
      <c r="H84" s="78">
        <v>2780</v>
      </c>
      <c r="I84" s="78">
        <v>2780</v>
      </c>
      <c r="J84" s="78">
        <v>2780</v>
      </c>
      <c r="K84" s="78">
        <v>2780</v>
      </c>
      <c r="L84" s="78">
        <v>2780</v>
      </c>
      <c r="M84" s="78">
        <v>2780</v>
      </c>
      <c r="N84" s="119">
        <v>33000</v>
      </c>
    </row>
    <row r="85" spans="1:14" ht="23" customHeight="1">
      <c r="A85" s="122" t="s">
        <v>76</v>
      </c>
      <c r="B85" s="123">
        <v>2850</v>
      </c>
      <c r="C85" s="123">
        <v>3300</v>
      </c>
      <c r="D85" s="123">
        <v>4180</v>
      </c>
      <c r="E85" s="123">
        <v>4680</v>
      </c>
      <c r="F85" s="123">
        <v>4180</v>
      </c>
      <c r="G85" s="123">
        <v>3930</v>
      </c>
      <c r="H85" s="123">
        <v>3380</v>
      </c>
      <c r="I85" s="123">
        <v>3730</v>
      </c>
      <c r="J85" s="123">
        <v>4180</v>
      </c>
      <c r="K85" s="123">
        <v>4680</v>
      </c>
      <c r="L85" s="123">
        <v>4180</v>
      </c>
      <c r="M85" s="123">
        <v>3930</v>
      </c>
      <c r="N85" s="119">
        <v>47200</v>
      </c>
    </row>
    <row r="86" spans="1:14" ht="23" customHeight="1">
      <c r="A86" s="124" t="s">
        <v>77</v>
      </c>
      <c r="B86" s="125">
        <v>-1250</v>
      </c>
      <c r="C86" s="125">
        <v>1100</v>
      </c>
      <c r="D86" s="125">
        <v>3820</v>
      </c>
      <c r="E86" s="125">
        <v>7320</v>
      </c>
      <c r="F86" s="125">
        <v>3820</v>
      </c>
      <c r="G86" s="125">
        <v>2070</v>
      </c>
      <c r="H86" s="125">
        <v>-1780</v>
      </c>
      <c r="I86" s="125">
        <v>670</v>
      </c>
      <c r="J86" s="125">
        <v>3820</v>
      </c>
      <c r="K86" s="125">
        <v>7320</v>
      </c>
      <c r="L86" s="125">
        <v>3820</v>
      </c>
      <c r="M86" s="125">
        <v>2070</v>
      </c>
      <c r="N86" s="119">
        <v>32800</v>
      </c>
    </row>
    <row r="87" spans="1:14" ht="23" customHeight="1">
      <c r="A87" s="126" t="s">
        <v>93</v>
      </c>
      <c r="B87" s="127">
        <v>-375</v>
      </c>
      <c r="C87" s="127">
        <v>330</v>
      </c>
      <c r="D87" s="127">
        <v>1146</v>
      </c>
      <c r="E87" s="127">
        <v>2196</v>
      </c>
      <c r="F87" s="127">
        <v>1146</v>
      </c>
      <c r="G87" s="127">
        <v>621</v>
      </c>
      <c r="H87" s="127">
        <v>-534</v>
      </c>
      <c r="I87" s="127">
        <v>201</v>
      </c>
      <c r="J87" s="127">
        <v>1146</v>
      </c>
      <c r="K87" s="127">
        <v>2196</v>
      </c>
      <c r="L87" s="127">
        <v>1146</v>
      </c>
      <c r="M87" s="127">
        <v>621</v>
      </c>
      <c r="N87" s="119">
        <v>9840</v>
      </c>
    </row>
    <row r="88" spans="1:14" ht="23" customHeight="1">
      <c r="A88" s="128" t="s">
        <v>78</v>
      </c>
      <c r="B88" s="129">
        <v>-875</v>
      </c>
      <c r="C88" s="129">
        <v>770</v>
      </c>
      <c r="D88" s="129">
        <v>2674</v>
      </c>
      <c r="E88" s="129">
        <v>5124</v>
      </c>
      <c r="F88" s="129">
        <v>2674</v>
      </c>
      <c r="G88" s="129">
        <v>1449</v>
      </c>
      <c r="H88" s="129">
        <v>-1246</v>
      </c>
      <c r="I88" s="129">
        <v>469</v>
      </c>
      <c r="J88" s="129">
        <v>2674</v>
      </c>
      <c r="K88" s="129">
        <v>5124</v>
      </c>
      <c r="L88" s="129">
        <v>2674</v>
      </c>
      <c r="M88" s="129">
        <v>1449</v>
      </c>
      <c r="N88" s="119">
        <v>22960</v>
      </c>
    </row>
    <row r="89" spans="1:14" ht="23" customHeight="1">
      <c r="A89" s="80" t="s">
        <v>75</v>
      </c>
      <c r="B89" s="81">
        <v>40000</v>
      </c>
      <c r="C89" s="81">
        <v>40000</v>
      </c>
      <c r="D89" s="81">
        <v>40000</v>
      </c>
      <c r="E89" s="81">
        <v>40000</v>
      </c>
      <c r="F89" s="81">
        <v>40000</v>
      </c>
      <c r="G89" s="100">
        <v>40000</v>
      </c>
      <c r="H89" s="130"/>
      <c r="I89" s="130"/>
      <c r="J89" s="130"/>
      <c r="K89" s="130"/>
      <c r="L89" s="130"/>
      <c r="M89" s="130"/>
      <c r="N89" s="117"/>
    </row>
    <row r="90" spans="1:14" ht="23" customHeight="1">
      <c r="A90" s="116"/>
      <c r="B90" s="116"/>
      <c r="C90" s="116"/>
      <c r="D90" s="116"/>
      <c r="E90" s="116"/>
      <c r="F90" s="116"/>
      <c r="G90" s="116"/>
      <c r="H90" s="116"/>
      <c r="I90" s="116"/>
      <c r="J90" s="116"/>
      <c r="K90" s="116"/>
      <c r="L90" s="116"/>
      <c r="M90" s="116"/>
      <c r="N90" s="116"/>
    </row>
    <row r="91" spans="1:14" ht="23" customHeight="1">
      <c r="A91" s="99" t="s">
        <v>112</v>
      </c>
      <c r="B91" s="116"/>
      <c r="C91" s="116"/>
      <c r="D91" s="116"/>
      <c r="E91" s="116"/>
      <c r="F91" s="116"/>
      <c r="G91" s="131" t="s">
        <v>117</v>
      </c>
      <c r="H91" s="116"/>
      <c r="I91" s="116"/>
      <c r="J91" s="116"/>
      <c r="K91" s="116"/>
      <c r="L91" s="116"/>
      <c r="M91" s="116"/>
      <c r="N91" s="116"/>
    </row>
    <row r="92" spans="1:14" ht="23" customHeight="1"/>
    <row r="93" spans="1:14" ht="23" customHeight="1">
      <c r="A93" s="108" t="s">
        <v>124</v>
      </c>
      <c r="B93" s="109" t="s">
        <v>94</v>
      </c>
      <c r="C93" s="109" t="s">
        <v>95</v>
      </c>
      <c r="D93" s="109" t="s">
        <v>96</v>
      </c>
      <c r="E93" s="109" t="s">
        <v>97</v>
      </c>
      <c r="F93" s="109" t="s">
        <v>98</v>
      </c>
      <c r="G93" s="109" t="s">
        <v>99</v>
      </c>
      <c r="H93" s="109" t="s">
        <v>100</v>
      </c>
      <c r="I93" s="109" t="s">
        <v>101</v>
      </c>
      <c r="J93" s="109" t="s">
        <v>102</v>
      </c>
      <c r="K93" s="109" t="s">
        <v>103</v>
      </c>
      <c r="L93" s="109" t="s">
        <v>104</v>
      </c>
      <c r="M93" s="109" t="s">
        <v>105</v>
      </c>
      <c r="N93" s="110" t="s">
        <v>119</v>
      </c>
    </row>
    <row r="94" spans="1:14" ht="23" customHeight="1">
      <c r="A94" s="111" t="s">
        <v>86</v>
      </c>
      <c r="B94" s="112">
        <v>1600</v>
      </c>
      <c r="C94" s="112">
        <v>6000</v>
      </c>
      <c r="D94" s="112">
        <v>14000</v>
      </c>
      <c r="E94" s="112">
        <v>26000</v>
      </c>
      <c r="F94" s="112">
        <v>34000</v>
      </c>
      <c r="G94" s="112">
        <v>40000</v>
      </c>
      <c r="H94" s="112">
        <v>41600</v>
      </c>
      <c r="I94" s="112">
        <v>46000</v>
      </c>
      <c r="J94" s="112">
        <v>54000</v>
      </c>
      <c r="K94" s="112">
        <v>66000</v>
      </c>
      <c r="L94" s="112">
        <v>74000</v>
      </c>
      <c r="M94" s="112">
        <v>80000</v>
      </c>
      <c r="N94" s="113">
        <v>80000</v>
      </c>
    </row>
    <row r="95" spans="1:14" ht="23" customHeight="1">
      <c r="A95" s="114" t="s">
        <v>87</v>
      </c>
      <c r="B95" s="115">
        <v>1600</v>
      </c>
      <c r="C95" s="115">
        <v>4400</v>
      </c>
      <c r="D95" s="115">
        <v>8000</v>
      </c>
      <c r="E95" s="115">
        <v>12000</v>
      </c>
      <c r="F95" s="115">
        <v>8000</v>
      </c>
      <c r="G95" s="115">
        <v>6000</v>
      </c>
      <c r="H95" s="115">
        <v>1600</v>
      </c>
      <c r="I95" s="115">
        <v>4400</v>
      </c>
      <c r="J95" s="115">
        <v>8000</v>
      </c>
      <c r="K95" s="115">
        <v>12000</v>
      </c>
      <c r="L95" s="115">
        <v>8000</v>
      </c>
      <c r="M95" s="115">
        <v>6000</v>
      </c>
      <c r="N95" s="117"/>
    </row>
    <row r="96" spans="1:14" ht="23" customHeight="1">
      <c r="A96" s="73" t="s">
        <v>88</v>
      </c>
      <c r="B96" s="74" t="s">
        <v>110</v>
      </c>
      <c r="C96" s="74" t="s">
        <v>110</v>
      </c>
      <c r="D96" s="74" t="s">
        <v>110</v>
      </c>
      <c r="E96" s="74" t="s">
        <v>110</v>
      </c>
      <c r="F96" s="74" t="s">
        <v>110</v>
      </c>
      <c r="G96" s="74" t="s">
        <v>110</v>
      </c>
      <c r="H96" s="74" t="s">
        <v>110</v>
      </c>
      <c r="I96" s="74" t="s">
        <v>110</v>
      </c>
      <c r="J96" s="74" t="s">
        <v>110</v>
      </c>
      <c r="K96" s="74" t="s">
        <v>110</v>
      </c>
      <c r="L96" s="74" t="s">
        <v>110</v>
      </c>
      <c r="M96" s="74" t="s">
        <v>110</v>
      </c>
      <c r="N96" s="117"/>
    </row>
    <row r="97" spans="1:14" ht="23" customHeight="1">
      <c r="A97" s="73" t="s">
        <v>89</v>
      </c>
      <c r="B97" s="74" t="s">
        <v>111</v>
      </c>
      <c r="C97" s="74" t="s">
        <v>113</v>
      </c>
      <c r="D97" s="74" t="s">
        <v>114</v>
      </c>
      <c r="E97" s="74" t="s">
        <v>115</v>
      </c>
      <c r="F97" s="74" t="s">
        <v>114</v>
      </c>
      <c r="G97" s="74" t="s">
        <v>116</v>
      </c>
      <c r="H97" s="74" t="s">
        <v>111</v>
      </c>
      <c r="I97" s="74" t="s">
        <v>113</v>
      </c>
      <c r="J97" s="74" t="s">
        <v>114</v>
      </c>
      <c r="K97" s="74" t="s">
        <v>115</v>
      </c>
      <c r="L97" s="74" t="s">
        <v>114</v>
      </c>
      <c r="M97" s="74" t="s">
        <v>116</v>
      </c>
      <c r="N97" s="118" t="s">
        <v>121</v>
      </c>
    </row>
    <row r="98" spans="1:14" ht="23" customHeight="1">
      <c r="A98" s="75" t="s">
        <v>90</v>
      </c>
      <c r="B98" s="76"/>
      <c r="C98" s="76"/>
      <c r="D98" s="76"/>
      <c r="E98" s="76"/>
      <c r="F98" s="76"/>
      <c r="G98" s="76"/>
      <c r="H98" s="76"/>
      <c r="I98" s="76"/>
      <c r="J98" s="76"/>
      <c r="K98" s="76"/>
      <c r="L98" s="76"/>
      <c r="M98" s="76"/>
      <c r="N98" s="117"/>
    </row>
    <row r="99" spans="1:14" ht="23" customHeight="1">
      <c r="A99" s="73" t="s">
        <v>107</v>
      </c>
      <c r="B99" s="77">
        <v>200</v>
      </c>
      <c r="C99" s="77">
        <v>550</v>
      </c>
      <c r="D99" s="77">
        <v>1000</v>
      </c>
      <c r="E99" s="77">
        <v>1500</v>
      </c>
      <c r="F99" s="77">
        <v>1000</v>
      </c>
      <c r="G99" s="77">
        <v>750</v>
      </c>
      <c r="H99" s="77">
        <v>200</v>
      </c>
      <c r="I99" s="77">
        <v>550</v>
      </c>
      <c r="J99" s="77">
        <v>1000</v>
      </c>
      <c r="K99" s="77">
        <v>1500</v>
      </c>
      <c r="L99" s="77">
        <v>1000</v>
      </c>
      <c r="M99" s="77">
        <v>750</v>
      </c>
      <c r="N99" s="119">
        <v>10000</v>
      </c>
    </row>
    <row r="100" spans="1:14" ht="23" customHeight="1">
      <c r="A100" s="73" t="s">
        <v>106</v>
      </c>
      <c r="B100" s="77">
        <v>50</v>
      </c>
      <c r="C100" s="77">
        <v>150</v>
      </c>
      <c r="D100" s="77">
        <v>400</v>
      </c>
      <c r="E100" s="77">
        <v>400</v>
      </c>
      <c r="F100" s="77">
        <v>400</v>
      </c>
      <c r="G100" s="77">
        <v>400</v>
      </c>
      <c r="H100" s="77">
        <v>400</v>
      </c>
      <c r="I100" s="77">
        <v>400</v>
      </c>
      <c r="J100" s="77">
        <v>400</v>
      </c>
      <c r="K100" s="77">
        <v>400</v>
      </c>
      <c r="L100" s="77">
        <v>400</v>
      </c>
      <c r="M100" s="77">
        <v>400</v>
      </c>
      <c r="N100" s="119">
        <v>4200</v>
      </c>
    </row>
    <row r="101" spans="1:14" ht="23" customHeight="1">
      <c r="A101" s="75" t="s">
        <v>67</v>
      </c>
      <c r="B101" s="78">
        <v>250</v>
      </c>
      <c r="C101" s="78">
        <v>700</v>
      </c>
      <c r="D101" s="78">
        <v>1400</v>
      </c>
      <c r="E101" s="78">
        <v>1900</v>
      </c>
      <c r="F101" s="78">
        <v>1400</v>
      </c>
      <c r="G101" s="78">
        <v>1150</v>
      </c>
      <c r="H101" s="78">
        <v>600</v>
      </c>
      <c r="I101" s="78">
        <v>950</v>
      </c>
      <c r="J101" s="78">
        <v>1400</v>
      </c>
      <c r="K101" s="78">
        <v>1900</v>
      </c>
      <c r="L101" s="78">
        <v>1400</v>
      </c>
      <c r="M101" s="78">
        <v>1150</v>
      </c>
      <c r="N101" s="119">
        <v>14200</v>
      </c>
    </row>
    <row r="102" spans="1:14" ht="23" customHeight="1">
      <c r="A102" s="120" t="s">
        <v>68</v>
      </c>
      <c r="B102" s="121">
        <v>1350</v>
      </c>
      <c r="C102" s="121">
        <v>3700</v>
      </c>
      <c r="D102" s="121">
        <v>6600</v>
      </c>
      <c r="E102" s="121">
        <v>10100</v>
      </c>
      <c r="F102" s="121">
        <v>6600</v>
      </c>
      <c r="G102" s="121">
        <v>4850</v>
      </c>
      <c r="H102" s="121">
        <v>1000</v>
      </c>
      <c r="I102" s="121">
        <v>3450</v>
      </c>
      <c r="J102" s="121">
        <v>6600</v>
      </c>
      <c r="K102" s="121">
        <v>10100</v>
      </c>
      <c r="L102" s="121">
        <v>6600</v>
      </c>
      <c r="M102" s="121">
        <v>4850</v>
      </c>
      <c r="N102" s="119">
        <v>65800</v>
      </c>
    </row>
    <row r="103" spans="1:14" ht="23" customHeight="1">
      <c r="A103" s="75" t="s">
        <v>91</v>
      </c>
      <c r="B103" s="76"/>
      <c r="C103" s="76"/>
      <c r="D103" s="76"/>
      <c r="E103" s="76"/>
      <c r="F103" s="76"/>
      <c r="G103" s="76"/>
      <c r="H103" s="76"/>
      <c r="I103" s="76"/>
      <c r="J103" s="76"/>
      <c r="K103" s="76"/>
      <c r="L103" s="76"/>
      <c r="M103" s="76"/>
      <c r="N103" s="117"/>
    </row>
    <row r="104" spans="1:14" ht="23" customHeight="1">
      <c r="A104" s="73" t="s">
        <v>108</v>
      </c>
      <c r="B104" s="79">
        <v>2400</v>
      </c>
      <c r="C104" s="79">
        <v>2400</v>
      </c>
      <c r="D104" s="79">
        <v>2400</v>
      </c>
      <c r="E104" s="79">
        <v>2400</v>
      </c>
      <c r="F104" s="79">
        <v>2400</v>
      </c>
      <c r="G104" s="79">
        <v>2400</v>
      </c>
      <c r="H104" s="79">
        <v>2400</v>
      </c>
      <c r="I104" s="79">
        <v>2400</v>
      </c>
      <c r="J104" s="79">
        <v>2400</v>
      </c>
      <c r="K104" s="79">
        <v>2400</v>
      </c>
      <c r="L104" s="79">
        <v>2400</v>
      </c>
      <c r="M104" s="79">
        <v>2400</v>
      </c>
      <c r="N104" s="119">
        <v>28800</v>
      </c>
    </row>
    <row r="105" spans="1:14" ht="23" customHeight="1">
      <c r="A105" s="73" t="s">
        <v>109</v>
      </c>
      <c r="B105" s="79">
        <v>100</v>
      </c>
      <c r="C105" s="79">
        <v>100</v>
      </c>
      <c r="D105" s="79">
        <v>280</v>
      </c>
      <c r="E105" s="79">
        <v>280</v>
      </c>
      <c r="F105" s="79">
        <v>280</v>
      </c>
      <c r="G105" s="79">
        <v>280</v>
      </c>
      <c r="H105" s="79">
        <v>280</v>
      </c>
      <c r="I105" s="79">
        <v>280</v>
      </c>
      <c r="J105" s="79">
        <v>280</v>
      </c>
      <c r="K105" s="79">
        <v>280</v>
      </c>
      <c r="L105" s="79">
        <v>280</v>
      </c>
      <c r="M105" s="79">
        <v>280</v>
      </c>
      <c r="N105" s="119">
        <v>3000</v>
      </c>
    </row>
    <row r="106" spans="1:14" ht="23" customHeight="1">
      <c r="A106" s="73" t="s">
        <v>92</v>
      </c>
      <c r="B106" s="79">
        <v>100</v>
      </c>
      <c r="C106" s="79">
        <v>100</v>
      </c>
      <c r="D106" s="79">
        <v>100</v>
      </c>
      <c r="E106" s="79">
        <v>100</v>
      </c>
      <c r="F106" s="79">
        <v>100</v>
      </c>
      <c r="G106" s="79">
        <v>100</v>
      </c>
      <c r="H106" s="79">
        <v>100</v>
      </c>
      <c r="I106" s="79">
        <v>100</v>
      </c>
      <c r="J106" s="79">
        <v>100</v>
      </c>
      <c r="K106" s="79">
        <v>100</v>
      </c>
      <c r="L106" s="79">
        <v>100</v>
      </c>
      <c r="M106" s="79">
        <v>100</v>
      </c>
      <c r="N106" s="119">
        <v>1200</v>
      </c>
    </row>
    <row r="107" spans="1:14" ht="23" customHeight="1">
      <c r="A107" s="75" t="s">
        <v>74</v>
      </c>
      <c r="B107" s="78">
        <v>2600</v>
      </c>
      <c r="C107" s="78">
        <v>2600</v>
      </c>
      <c r="D107" s="78">
        <v>2780</v>
      </c>
      <c r="E107" s="78">
        <v>2780</v>
      </c>
      <c r="F107" s="78">
        <v>2780</v>
      </c>
      <c r="G107" s="78">
        <v>2780</v>
      </c>
      <c r="H107" s="78">
        <v>2780</v>
      </c>
      <c r="I107" s="78">
        <v>2780</v>
      </c>
      <c r="J107" s="78">
        <v>2780</v>
      </c>
      <c r="K107" s="78">
        <v>2780</v>
      </c>
      <c r="L107" s="78">
        <v>2780</v>
      </c>
      <c r="M107" s="78">
        <v>2780</v>
      </c>
      <c r="N107" s="119">
        <v>33000</v>
      </c>
    </row>
    <row r="108" spans="1:14" ht="23" customHeight="1">
      <c r="A108" s="122" t="s">
        <v>76</v>
      </c>
      <c r="B108" s="123">
        <v>2850</v>
      </c>
      <c r="C108" s="123">
        <v>3300</v>
      </c>
      <c r="D108" s="123">
        <v>4180</v>
      </c>
      <c r="E108" s="123">
        <v>4680</v>
      </c>
      <c r="F108" s="123">
        <v>4180</v>
      </c>
      <c r="G108" s="123">
        <v>3930</v>
      </c>
      <c r="H108" s="123">
        <v>3380</v>
      </c>
      <c r="I108" s="123">
        <v>3730</v>
      </c>
      <c r="J108" s="123">
        <v>4180</v>
      </c>
      <c r="K108" s="123">
        <v>4680</v>
      </c>
      <c r="L108" s="123">
        <v>4180</v>
      </c>
      <c r="M108" s="123">
        <v>3930</v>
      </c>
      <c r="N108" s="119">
        <v>47200</v>
      </c>
    </row>
    <row r="109" spans="1:14" ht="23" customHeight="1">
      <c r="A109" s="124" t="s">
        <v>77</v>
      </c>
      <c r="B109" s="125">
        <v>-1250</v>
      </c>
      <c r="C109" s="125">
        <v>1100</v>
      </c>
      <c r="D109" s="125">
        <v>3820</v>
      </c>
      <c r="E109" s="125">
        <v>7320</v>
      </c>
      <c r="F109" s="125">
        <v>3820</v>
      </c>
      <c r="G109" s="125">
        <v>2070</v>
      </c>
      <c r="H109" s="125">
        <v>-1780</v>
      </c>
      <c r="I109" s="125">
        <v>670</v>
      </c>
      <c r="J109" s="125">
        <v>3820</v>
      </c>
      <c r="K109" s="125">
        <v>7320</v>
      </c>
      <c r="L109" s="125">
        <v>3820</v>
      </c>
      <c r="M109" s="125">
        <v>2070</v>
      </c>
      <c r="N109" s="119">
        <v>32800</v>
      </c>
    </row>
    <row r="110" spans="1:14" ht="23" customHeight="1">
      <c r="A110" s="126" t="s">
        <v>93</v>
      </c>
      <c r="B110" s="127">
        <v>-375</v>
      </c>
      <c r="C110" s="127">
        <v>330</v>
      </c>
      <c r="D110" s="127">
        <v>1146</v>
      </c>
      <c r="E110" s="127">
        <v>2196</v>
      </c>
      <c r="F110" s="127">
        <v>1146</v>
      </c>
      <c r="G110" s="127">
        <v>621</v>
      </c>
      <c r="H110" s="127">
        <v>-534</v>
      </c>
      <c r="I110" s="127">
        <v>201</v>
      </c>
      <c r="J110" s="127">
        <v>1146</v>
      </c>
      <c r="K110" s="127">
        <v>2196</v>
      </c>
      <c r="L110" s="127">
        <v>1146</v>
      </c>
      <c r="M110" s="127">
        <v>621</v>
      </c>
      <c r="N110" s="119">
        <v>9840</v>
      </c>
    </row>
    <row r="111" spans="1:14" ht="23" customHeight="1">
      <c r="A111" s="128" t="s">
        <v>78</v>
      </c>
      <c r="B111" s="129">
        <v>-875</v>
      </c>
      <c r="C111" s="129">
        <v>770</v>
      </c>
      <c r="D111" s="129">
        <v>2674</v>
      </c>
      <c r="E111" s="129">
        <v>5124</v>
      </c>
      <c r="F111" s="129">
        <v>2674</v>
      </c>
      <c r="G111" s="129">
        <v>1449</v>
      </c>
      <c r="H111" s="129">
        <v>-1246</v>
      </c>
      <c r="I111" s="129">
        <v>469</v>
      </c>
      <c r="J111" s="129">
        <v>2674</v>
      </c>
      <c r="K111" s="129">
        <v>5124</v>
      </c>
      <c r="L111" s="129">
        <v>2674</v>
      </c>
      <c r="M111" s="129">
        <v>1449</v>
      </c>
      <c r="N111" s="119">
        <v>22960</v>
      </c>
    </row>
    <row r="112" spans="1:14" ht="23" customHeight="1">
      <c r="A112" s="80" t="s">
        <v>75</v>
      </c>
      <c r="B112" s="81">
        <v>40000</v>
      </c>
      <c r="C112" s="81">
        <v>40000</v>
      </c>
      <c r="D112" s="81">
        <v>40000</v>
      </c>
      <c r="E112" s="81">
        <v>40000</v>
      </c>
      <c r="F112" s="81">
        <v>40000</v>
      </c>
      <c r="G112" s="100">
        <v>40000</v>
      </c>
      <c r="H112" s="130"/>
      <c r="I112" s="130"/>
      <c r="J112" s="130"/>
      <c r="K112" s="130"/>
      <c r="L112" s="130"/>
      <c r="M112" s="130"/>
      <c r="N112" s="117"/>
    </row>
    <row r="113" spans="1:14">
      <c r="A113" s="116"/>
      <c r="B113" s="116"/>
      <c r="C113" s="116"/>
      <c r="D113" s="116"/>
      <c r="E113" s="116"/>
      <c r="F113" s="116"/>
      <c r="G113" s="116"/>
      <c r="H113" s="116"/>
      <c r="I113" s="116"/>
      <c r="J113" s="116"/>
      <c r="K113" s="116"/>
      <c r="L113" s="116"/>
      <c r="M113" s="116"/>
      <c r="N113" s="116"/>
    </row>
    <row r="114" spans="1:14">
      <c r="A114" s="99" t="s">
        <v>112</v>
      </c>
      <c r="B114" s="116"/>
      <c r="C114" s="116"/>
      <c r="D114" s="116"/>
      <c r="E114" s="116"/>
      <c r="F114" s="116"/>
      <c r="G114" s="131" t="s">
        <v>117</v>
      </c>
      <c r="H114" s="116"/>
      <c r="I114" s="116"/>
      <c r="J114" s="116"/>
      <c r="K114" s="116"/>
      <c r="L114" s="116"/>
      <c r="M114" s="116"/>
      <c r="N114" s="116"/>
    </row>
  </sheetData>
  <pageMargins left="0.75" right="0.75" top="1" bottom="1" header="0.5" footer="0.5"/>
  <pageSetup paperSize="9"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Fogli di lavoro</vt:lpstr>
      </vt:variant>
      <vt:variant>
        <vt:i4>2</vt:i4>
      </vt:variant>
    </vt:vector>
  </HeadingPairs>
  <TitlesOfParts>
    <vt:vector size="2" baseType="lpstr">
      <vt:lpstr>Business Plan</vt:lpstr>
      <vt:lpstr>Prev. economiche in dettaglio</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ferdinando signorelli</dc:creator>
  <cp:lastModifiedBy>ferdinando signorelli</cp:lastModifiedBy>
  <dcterms:created xsi:type="dcterms:W3CDTF">2021-02-10T15:52:11Z</dcterms:created>
  <dcterms:modified xsi:type="dcterms:W3CDTF">2021-03-06T08:46:56Z</dcterms:modified>
</cp:coreProperties>
</file>